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940" firstSheet="2" activeTab="7"/>
  </bookViews>
  <sheets>
    <sheet name="ผด01 ปี 61" sheetId="1" r:id="rId1"/>
    <sheet name="ผด 02 ยธ 1" sheetId="2" r:id="rId2"/>
    <sheet name="ผด02 ยธ 2" sheetId="3" r:id="rId3"/>
    <sheet name="ผด02 ยธ 3" sheetId="4" r:id="rId4"/>
    <sheet name="ผด02 ยธ 4" sheetId="5" r:id="rId5"/>
    <sheet name="ผด02 ยธ 5" sheetId="6" r:id="rId6"/>
    <sheet name="ผด02 ยธ 6" sheetId="7" r:id="rId7"/>
    <sheet name="ผด02-1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<sst xmlns="http://schemas.openxmlformats.org/spreadsheetml/2006/main" count="2467" uniqueCount="629">
  <si>
    <t>งบประมาณ</t>
  </si>
  <si>
    <t>รวม</t>
  </si>
  <si>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</si>
  <si>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</si>
  <si>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</si>
  <si>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</si>
  <si>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(บาท)</t>
  </si>
  <si>
    <t>หน่วยงาน</t>
  </si>
  <si>
    <t>1.   ยุทธศาสตร์การพัฒนาด้านโครงสร้างพื้นฐาน  สาธารณูปโภค</t>
  </si>
  <si>
    <t>กองช่าง</t>
  </si>
  <si>
    <t>ลำดับที่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</si>
  <si>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</si>
  <si>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</si>
  <si>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</si>
  <si>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</si>
  <si>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</si>
  <si>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</si>
  <si>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</si>
  <si>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</si>
  <si>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</si>
  <si>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</si>
  <si>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</si>
  <si>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</si>
  <si>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คิดเป็นร้อยละของ</t>
  </si>
  <si>
    <t>งบประมาณทั้งหมด</t>
  </si>
  <si>
    <t>ดำเนินการ</t>
  </si>
  <si>
    <t>จำนวนงบประมาณ</t>
  </si>
  <si>
    <t>องค์การบริหารส่วนตำบลหนองโพ  อำเภอโพธาราม  จังหวัดราชบุรี</t>
  </si>
  <si>
    <t>บัญชีโครงการ/กิจกรรม/งบประมาณ</t>
  </si>
  <si>
    <t>สถานที่</t>
  </si>
  <si>
    <t>หน่วย</t>
  </si>
  <si>
    <t>1.   ยุทธศาสตร์การพัฒนาด้านโครงสร้างพื้นฐาน  สาธารณูปโภค สาธารณูปการ</t>
  </si>
  <si>
    <t>อบต.หนองโพ</t>
  </si>
  <si>
    <t>ตำบลหนองโพ</t>
  </si>
  <si>
    <t>บัญชีสรุปจำนวนโครงการและงบประมาณ</t>
  </si>
  <si>
    <t>รับผิดชอบหลัก</t>
  </si>
  <si>
    <t>รายละเอียดของกิจกรรมที่/</t>
  </si>
  <si>
    <t>เกิดขึ้นจากโครงการ</t>
  </si>
  <si>
    <t>โครงการ</t>
  </si>
  <si>
    <t>กองการศึกษาฯ</t>
  </si>
  <si>
    <t>ผด. 01</t>
  </si>
  <si>
    <t>รวมทั้งสิ้น</t>
  </si>
  <si>
    <t>แผนงาน</t>
  </si>
  <si>
    <t>1. ยุทธศาสตร์การพัฒนาด้านโครงสร้างพื้นฐาน สาธารณูปโภค และสาธารณูปการ</t>
  </si>
  <si>
    <t>2.1 แผนงานบริหารงานทั่วไป</t>
  </si>
  <si>
    <t>-จัดนิทรรศการ</t>
  </si>
  <si>
    <t>-จัดพิธีทำบุญ ตักบาตร และฟังธรรม</t>
  </si>
  <si>
    <t>-จัดพิธีถวายความจงรักภักดี</t>
  </si>
  <si>
    <t>-กิจกรรมตามนโยบายรัฐบาล ฯลฯ</t>
  </si>
  <si>
    <t>-จัดอบรม ให้ความรู้เกี่ยวกับงานสตรี</t>
  </si>
  <si>
    <t>เกี่ยวกับการดำรงชีวิตตามแนวทาง</t>
  </si>
  <si>
    <t>เศรษฐกิจพอเพียง , ตามพระราชดำริ</t>
  </si>
  <si>
    <t>รัชกาลที่ 9  หรือตามนโยบายรัฐบาล ฯลฯ</t>
  </si>
  <si>
    <t>พัฒนาศักยภาพให้กับผู้ดูแลผู้สูงอายุ</t>
  </si>
  <si>
    <t>-จัดอบรม ให้ความรู้เกี่ยวกับสุขอนามัย</t>
  </si>
  <si>
    <t>การประดิษฐ์เครื่องใช้สำหรับผู้ที่ช่วย</t>
  </si>
  <si>
    <t>เหลือตนเองไม่ได้</t>
  </si>
  <si>
    <t>ป้องกันและแก้ไขปัญหาเด็กและ</t>
  </si>
  <si>
    <t>เยาวชน</t>
  </si>
  <si>
    <t>-จัดอบรม ให้ความรู้เกี่ยวกับกฏหมาย</t>
  </si>
  <si>
    <t>พรบ.การคุ้มครอบเด็ก ฯลฯ</t>
  </si>
  <si>
    <t>กองการศึกษา</t>
  </si>
  <si>
    <t>ศาสนา และ</t>
  </si>
  <si>
    <t>วัฒนธรรม</t>
  </si>
  <si>
    <t>2.   ยุทธศาสตร์การพัฒนาด้านส่งเสริมคุณภาพชีวิต และชุมชนเข้มแข็ง</t>
  </si>
  <si>
    <t>-ประชาสัมพันธ์เกี่ยวกับโรคภัยต่าง ๆ</t>
  </si>
  <si>
    <t>-จัดอบรมให้ความรู้กับประชาชน</t>
  </si>
  <si>
    <t>-ฉีดพ่นสารเคมีกำจัดยุงลาย</t>
  </si>
  <si>
    <t>ฯลฯ</t>
  </si>
  <si>
    <t>พื้นที่ในเขต</t>
  </si>
  <si>
    <t>วันเด็กแห่งชาติ</t>
  </si>
  <si>
    <t>จัดกิจกรรมวันเด็กแห่งชาติ</t>
  </si>
  <si>
    <t>ศาสนา</t>
  </si>
  <si>
    <t>และวัฒนธรรม</t>
  </si>
  <si>
    <t>-จัดงานแข่งขันกีฬาตำบลหนองโพ</t>
  </si>
  <si>
    <t>-จัดส่งนักกีฬาเข้าร่วมแข่งขันกับหน่วย</t>
  </si>
  <si>
    <t xml:space="preserve">งานอื่น </t>
  </si>
  <si>
    <t>2.7 แผนงานงบกลาง</t>
  </si>
  <si>
    <t>จ่ายเงินสงเคราะห์เบี้ยยังชีพ ให้ผู้สูงอายุ</t>
  </si>
  <si>
    <t>ในเขต อบต.หนองโพ จำนวน 12 เดือน</t>
  </si>
  <si>
    <t>จ่ายเงินสงเคราะห์เบี้ยยังชีพ ให้ผู้พิการ</t>
  </si>
  <si>
    <t>2.1 แผนงานบริหารงานทั่วไป  (ต่อ)</t>
  </si>
  <si>
    <t>3.1  แผนงานการศาสนา วัฒนธรรม และนันทนาการ</t>
  </si>
  <si>
    <t>3.   ยุทธศาสตร์การพัฒนาด้านศิลปะ วัฒนธรรม จารีตประเพณี และภูมิปัญญาท้องถิ่น</t>
  </si>
  <si>
    <t>ประเพณีวันสงกรานต์</t>
  </si>
  <si>
    <t>-จัดกิจกรรมรดน้ำดำหัวผู้สูงอายุ</t>
  </si>
  <si>
    <t>-จัดกิจกรรมการละเล่นพื้นบ้าน</t>
  </si>
  <si>
    <t>-ทำบุญตักบาตร</t>
  </si>
  <si>
    <t>-จัดกิจกรรมแห่เทียนพรรษา</t>
  </si>
  <si>
    <t>-ทำบุญตักบาตร และฟังเทศนา</t>
  </si>
  <si>
    <t>วันลอยกระทง</t>
  </si>
  <si>
    <t>-จัดกิจกรรมแห่กระทง</t>
  </si>
  <si>
    <t>-จัดกิจกรรมประดิษฐ์กระทง</t>
  </si>
  <si>
    <t>4.   ยุทธศาสตร์การพัฒนาด้านการวางแผนในการส่งเสริมการลงทุน และพาณิชยกรรม</t>
  </si>
  <si>
    <t>4.1  แผนงานสร้างความเข้มแข็งในชุมชน</t>
  </si>
  <si>
    <t>-ฝึกอบรมการทำอาหาร , การประดิษฐ์สิ่งของ</t>
  </si>
  <si>
    <t>การให้ความรู้ในการประกอบอาชีพเสริม ฯลฯ</t>
  </si>
  <si>
    <t>5.   ยุทธศาสตร์การพัฒนาด้านการส่งเสริมอนุรักษ์พลังงาน และทรัพยากรธรรมชาติ</t>
  </si>
  <si>
    <t>5.1 แผนงานสร้างความเข้มแข็งในชุมชน</t>
  </si>
  <si>
    <t>5.1  แผนงานสร้างความเข้มแข็งในชุมชน</t>
  </si>
  <si>
    <t>-จัดหา/จัดซื้อต้นไม้ให้กับผู้เข้าร่วมโครงการ</t>
  </si>
  <si>
    <t>-จัดกิจกรรมรณรงค์การปลูกต้นไม้</t>
  </si>
  <si>
    <t>รณรงค์กำจัดขยะมูลฝอย</t>
  </si>
  <si>
    <t>-จัดฝึกอบรมให้ความรู้เกี่ยวกับการกำจัด</t>
  </si>
  <si>
    <t>ขยะมูลฝอย</t>
  </si>
  <si>
    <t>-จัดกิจกรรมรณรงค์การคัดแยกขยะ ,</t>
  </si>
  <si>
    <t>การนำขยะกลับมาใช้ประโยชน์ ฯลฯ</t>
  </si>
  <si>
    <t>6.   ยุทธศาสตร์การพัฒนาด้านการจัดระเบียบชุมชน/สังคม และการรักษาความสงบเรียบร้อย</t>
  </si>
  <si>
    <t>6.1  แผนงานการบริหารงานทั่วไป</t>
  </si>
  <si>
    <t>การเลือกตั้ง</t>
  </si>
  <si>
    <t>พัฒนาประชาธิปไตยและระบบการเลือกตั้ง</t>
  </si>
  <si>
    <t>-จัดฝึกอบรมให้ความรู้เกี่ยวกับการเลือกตั้ง</t>
  </si>
  <si>
    <t>6.2  แผนงานการรักษาความสงบภายใน</t>
  </si>
  <si>
    <t>ป้องกันและลดอุบัติเหตุทางถนน</t>
  </si>
  <si>
    <t>-ประชาสัมพันธ์รณรงค์การป้องกันและ</t>
  </si>
  <si>
    <t>ลดอุบัติเหตุ</t>
  </si>
  <si>
    <t>-จัดส่งเจ้าหน้าที่เข้าร่วมโครงการ</t>
  </si>
  <si>
    <t>ลดอุบัติเหตุฯ กับหน่วยงานอื่น</t>
  </si>
  <si>
    <t>ป้องกันและแก้ไขปัญหายาเสพติด</t>
  </si>
  <si>
    <t>แก้ไขปัญหายาเสพติด</t>
  </si>
  <si>
    <t>-จัดฝึกอบรมให้ความรู้เกี่ยวกับ</t>
  </si>
  <si>
    <t>การป้องกันและแก้ไขปัญหายาเสพติด</t>
  </si>
  <si>
    <t>6.3  แผนงานสร้างความเข้มแข็งของชุมชน</t>
  </si>
  <si>
    <t>6.4  แผนงานงบกลาง</t>
  </si>
  <si>
    <t>เพื่อเป็นค่าใช้จ่ายในการดำเนินโครงการฯ</t>
  </si>
  <si>
    <t>บ้านหนองกระทุ่ม เพื่อเป็นค่าดำเนิน</t>
  </si>
  <si>
    <t>โครงการอาหารกลางวัน ฯ</t>
  </si>
  <si>
    <t>สมทบเงินกองทุนหลักประกันสุขภาพ</t>
  </si>
  <si>
    <t xml:space="preserve">อบต.หนองโพ </t>
  </si>
  <si>
    <t>ผด 02</t>
  </si>
  <si>
    <t>ทุจริต</t>
  </si>
  <si>
    <t>รณรงค์การใช้หญ้าแฝก</t>
  </si>
  <si>
    <t>-ฉีดวัคซีนป้องกันโรคพิษสุนัขบ้า</t>
  </si>
  <si>
    <t>3.   ยุทธศาสตร์การพัฒนาด้านศิลปะ วัฒนธรรม จารีตประเพณี และ</t>
  </si>
  <si>
    <t>ภูมิปัญญาท้องถิ่น</t>
  </si>
  <si>
    <t>สาธารณูปการ</t>
  </si>
  <si>
    <t>3.1 แผนงานการศาสนา วัฒนธรรม และนันทนาการ</t>
  </si>
  <si>
    <t>4. ยุทธศาสตร์การพัฒนาด้านการวางแผนในการส่งเสริมการลงทุน</t>
  </si>
  <si>
    <t>และพาณิชยกรรม</t>
  </si>
  <si>
    <t>4.1 แผนงานสร้างความเข้มแข็งในชุมชน</t>
  </si>
  <si>
    <t>5. ยุทธศาสตร์การพัฒนาด้านการส่งเสริมอนุรักษ์พลังงาน และ</t>
  </si>
  <si>
    <t>ทรัพยากรธรรมชาติ</t>
  </si>
  <si>
    <t>6. ยุทธศาสตร์การพัฒนาด้านการจัดระเบียบชุมชน/สังคม และ</t>
  </si>
  <si>
    <t>การรักษาความสงบเรียบร้อย</t>
  </si>
  <si>
    <t>6.1 แผนงานการบริหารงานทั่วไป</t>
  </si>
  <si>
    <t>6.2 แผนงานการรักษาความสงบภายใน</t>
  </si>
  <si>
    <t>6.3 แผนงานสร้างความเข้มแข็งของชุมชน</t>
  </si>
  <si>
    <t>.</t>
  </si>
  <si>
    <t xml:space="preserve"> แบบ  ผด 01</t>
  </si>
  <si>
    <t>-สำรวจและขึ้นทะเบียนหมาและแมว</t>
  </si>
  <si>
    <t>-จัดกิจกรรมอื่น ๆ</t>
  </si>
  <si>
    <t>-ประชาสัมพันธ์ผ่านสื่อต่าง ๆ</t>
  </si>
  <si>
    <t>2. ยุทธศาสตร์การพัฒนาด้านส่งเสริมคุณภาพชีวิต และชุมชนเข้มแข็ง</t>
  </si>
  <si>
    <t>สำนักปลัด</t>
  </si>
  <si>
    <t>เพิ่มประสิทธิภาพศูนย์ปฏิบัติการร่วม</t>
  </si>
  <si>
    <t>ในการช่วยเหลือประชาชนและการ</t>
  </si>
  <si>
    <t>พัฒนาศักยภาพการบริหารจัดการ</t>
  </si>
  <si>
    <t>ขององค์กรปกครองส่วนท้องถิ่น</t>
  </si>
  <si>
    <t>อำเภอโพธาราม จังหวัดราชบุรี</t>
  </si>
  <si>
    <t>อุดหนุนงบประมาณให้กับ ทต.เขาขวาง</t>
  </si>
  <si>
    <t xml:space="preserve">หน้าที่ </t>
  </si>
  <si>
    <t>อบรมให้ความรู้เกี่ยวกับการแปรรูป</t>
  </si>
  <si>
    <t>ผลิตภัณฑ์ในชุมชน</t>
  </si>
  <si>
    <t>-ฝึกอบรม / ศึกษาดูงาน การแปรรูปอาหาร</t>
  </si>
  <si>
    <t>ของใช้แล้ว ฯลฯ เพื่อเพิ่มมูลค่าของนั้นๆ</t>
  </si>
  <si>
    <t xml:space="preserve"> รวมถึงการออกแบบ ผลิตภัณฑ์ และ</t>
  </si>
  <si>
    <t>บรรจุภัณฑ์ ฯลฯ ให้แก่ประชาชนทั่วไป</t>
  </si>
  <si>
    <t>สัตว์ปลอดโรค คนปลอดภัยจาก</t>
  </si>
  <si>
    <t>-ประชาสัมพันธ์เกี่ยวกับโรคพิษสุนัขบ้า</t>
  </si>
  <si>
    <t>จัดกิจกรรม ภายใต้โครงการพระราชดำริ</t>
  </si>
  <si>
    <t>ด้านสาธารณสุข โดยอุดหนุนให้แก่</t>
  </si>
  <si>
    <t>คณะกรรมการหมู่บ้าน หมู่ที่ 1-3 และ</t>
  </si>
  <si>
    <t>หมู่ที่ 5-10</t>
  </si>
  <si>
    <t>-จัดซื้อ/จัดหาสารเคมี เช่น ทรายอะเบท ฯลฯ</t>
  </si>
  <si>
    <t>หน้า</t>
  </si>
  <si>
    <t>หน้า  6</t>
  </si>
  <si>
    <t>หน้า 7</t>
  </si>
  <si>
    <t>ผด 02/1</t>
  </si>
  <si>
    <t>บัญชีจำนวนครุภัณฑ์ที่ไม่ได้ดำเนินการตามโครงการพัฒนาท้องถิ่น</t>
  </si>
  <si>
    <t>ประเภทครุภัณฑ์สำนักงาน</t>
  </si>
  <si>
    <t>1.1  แผนงานการบริหารงานทั่วไป</t>
  </si>
  <si>
    <t>ครุภัณฑ์</t>
  </si>
  <si>
    <t>รายละเอียดครุภัณฑ์</t>
  </si>
  <si>
    <t>จำนวน 1 ตู้</t>
  </si>
  <si>
    <t>จำนวน 1 เครื่อง</t>
  </si>
  <si>
    <t>ประเภทครุภัณฑ์</t>
  </si>
  <si>
    <t>1.  ครุภัณฑ์สำนักงาน</t>
  </si>
  <si>
    <t>บำรุงรักษาและปรับปรุงที่ดินและสิ่งก่อสร้าง</t>
  </si>
  <si>
    <t>เป็นค่าบำรุงรักษาและปรับปรุงที่ดินและ</t>
  </si>
  <si>
    <t>ข้อบัญญัติ</t>
  </si>
  <si>
    <t>แผนฯ</t>
  </si>
  <si>
    <t>พ.ศ. 2563</t>
  </si>
  <si>
    <t>น้ำ รางระบายน้ำ กระจกโค้ง ฯลฯ</t>
  </si>
  <si>
    <t>สิ่งก่อสร้างของ อบต. เช่น ถนน ท่อระบาย</t>
  </si>
  <si>
    <t>แทนตำแหน่งที่ว่างของนายำ อบต. และ</t>
  </si>
  <si>
    <t>สมาชิกสภา อบต. และ/หรือตามนโยบาย</t>
  </si>
  <si>
    <t>รัฐบาล</t>
  </si>
  <si>
    <t>สนับสนุนการจัดทำกิจกรรมตาม</t>
  </si>
  <si>
    <t>นโยบายรัฐบาล</t>
  </si>
  <si>
    <t>-ดำเนินกิจกรรมตามนโยบายรัฐบาล</t>
  </si>
  <si>
    <t>อบรมการจัดทำแผนพัฒนาท้องถิ่น</t>
  </si>
  <si>
    <t>-จัดอบรมการจัดทำแผนพัฒนาท้องถิ่นให้กับ</t>
  </si>
  <si>
    <t>ผู้นำชุมชน ผู้บริหาร พนักงาน กลุ่ม องค์กร</t>
  </si>
  <si>
    <t>ต่าง ๆ และประชาชนทั่วไป</t>
  </si>
  <si>
    <t>พัฒนาศักยภาพการบริหารราชการ</t>
  </si>
  <si>
    <t>-จัดอบรมการรณรงค์การใช้หญ้าแฝก</t>
  </si>
  <si>
    <t>-จัดกิจกรรมตามนโยบายของรัฐบาล</t>
  </si>
  <si>
    <t>-ประชาสัมพันธ์รณรงค์การใช้หญ้าแฝก</t>
  </si>
  <si>
    <t>รณรงค์การป้องกัน และปราบปราม</t>
  </si>
  <si>
    <t>-จัดอบรมการรณรงค์ป้องกันและปราบปราม</t>
  </si>
  <si>
    <t>การทุจริต</t>
  </si>
  <si>
    <t>ปราบปรามการทุจริต</t>
  </si>
  <si>
    <t xml:space="preserve">วันเฉลิมพระชนมพรรษา </t>
  </si>
  <si>
    <t>พระบาทสมเด็จพระเจ้าอยู่หัว</t>
  </si>
  <si>
    <t>รัชกาลที่ 10</t>
  </si>
  <si>
    <t>(เงินอุดหนุนทั่วไป)</t>
  </si>
  <si>
    <t>ประเภทครุภัณฑ์คอมพิวเตอร์</t>
  </si>
  <si>
    <t>เครื่องคอมพิวเตอร์สำหรับงาน</t>
  </si>
  <si>
    <t>ประมวลผล แบบที่ 1</t>
  </si>
  <si>
    <t>1. มีหน่วยประมวลผลกลาง (CPUX ไม่น้อยกว่า</t>
  </si>
  <si>
    <t>4 แกนหลัก (4 core) โดยมีความเร็วสัญญาณ</t>
  </si>
  <si>
    <t>นาฬิกาพื้นฐานไม่น้อยกว่า 2.8 GHz และมี</t>
  </si>
  <si>
    <t>เทคโนโลยีเพิ่มสัญญาณนาฬิกาได้ในกรณีที่ต้องใช้</t>
  </si>
  <si>
    <t>ความสามารถในการประมวลผลสูง จำนวน 1 หน่วย</t>
  </si>
  <si>
    <t>1. มีมือจับชนิดบิด</t>
  </si>
  <si>
    <t>2. มีแผ่นชั้นปรับระดับ 3 ชั้น</t>
  </si>
  <si>
    <t>3. คุณสมบัติตามมาตรฐานผลิตภัณฑ์อุตสาหกรรม</t>
  </si>
  <si>
    <t>2. มีหน่วยประมวลผลกลาง (CPU) มีหน่วยความ</t>
  </si>
  <si>
    <t>จำแบบ Cache Memory รวมในระดับ (Level)</t>
  </si>
  <si>
    <t>เดียวกัน ขนาดไม่น้อยกว่า 8 MB</t>
  </si>
  <si>
    <t>3. มีหน่วยประมวลผลเพื่อแสดงภาพ โดยมี</t>
  </si>
  <si>
    <t>คุณสมบัติอย่างใดอย่างหนึ่งหรือดีกว่า ดังนี้</t>
  </si>
  <si>
    <t>- เป็นแผงวงจรเพื่อแสดงภาพแยกจากแผงวงจร</t>
  </si>
  <si>
    <t>ที่มีหน่วยความจำขนาดไม่น้อยกว่า 2 GB หรือ</t>
  </si>
  <si>
    <t>- มีหน่วยประมวลผลเพื่อแสดงภาพติดตั้งอยู่ภาย</t>
  </si>
  <si>
    <t xml:space="preserve">ในหน่วยประมวลผลกลางแบบ Graphics </t>
  </si>
  <si>
    <t>Processing Unit ที่สามารถใช้หน่วยความจำ</t>
  </si>
  <si>
    <t>หลักในการแสดงภาพขนาดไม่น้อยว่า 2 GB หรือ</t>
  </si>
  <si>
    <t>- มีหน่วยประมวลผลเพื่อแสดภาพที่มีความสามารถ</t>
  </si>
  <si>
    <t>ในการใช้หน่วยความจำหลักในการแสดงภาพ</t>
  </si>
  <si>
    <t>ขนาดไม่น้อยกว่า 2 GB</t>
  </si>
  <si>
    <t>4. มีหน่วยความจำหลัก (RAM) ชนิด DDR4 หรือ</t>
  </si>
  <si>
    <t>ดีกว่า มีขนาดไม่น้อยกว่า 4 GB</t>
  </si>
  <si>
    <t>5. มีหน่วยจัดเก็บข้อมูลชนิด SATA หรือดีกว่า</t>
  </si>
  <si>
    <t>ขนาดความจุไม่น้อยกว่า 1 TB หรือชนิด Solid</t>
  </si>
  <si>
    <t>state Drive ขนาดความจุไม่น้อยกว่า 120 GB</t>
  </si>
  <si>
    <t>จำนวน 1 หน่วย</t>
  </si>
  <si>
    <t>ประมวลผล แบบที่ 1 (ต่อ)</t>
  </si>
  <si>
    <t>6. มี DVD-RW หรือดีกว่า จำนวน 1 หน่วย</t>
  </si>
  <si>
    <t>7. มีช่องเชื่อมต่อระบบเครือข่าย (Network</t>
  </si>
  <si>
    <t>Interface) แบบ 10/100/1000 Base-T</t>
  </si>
  <si>
    <t>หรือดีกว่า จำนวนไม่น้อยกว่า 1 ช่อง</t>
  </si>
  <si>
    <t>8. มีช่องเชื่อมต่อ (Interface) แบบ USB 2.0 หรือ</t>
  </si>
  <si>
    <t>ดีกว่าไม่น้อยกว่า 3 ช่อง</t>
  </si>
  <si>
    <t>9. มีแป้นพิมพ์และเมาส์</t>
  </si>
  <si>
    <t>10. มีจอแสดงภาพขนาดไม่น้อยกว่า 19 นิ้ว</t>
  </si>
  <si>
    <t>เครื่องพิมพ์เลเซอร์หรือ LED ขาวดำ</t>
  </si>
  <si>
    <t xml:space="preserve">1. มีความละเอียดในการพิมพ์ไม่น้อยกว่า </t>
  </si>
  <si>
    <t>600x600 dpi</t>
  </si>
  <si>
    <t xml:space="preserve">2. มีความเร็วในการพิมพ์สำหรับกระดาษ A4 </t>
  </si>
  <si>
    <t>ไม่น้อยกว่า 18 หน้าต่อนาที (ppm)</t>
  </si>
  <si>
    <t>3. มีหน่วยความจำ (Memory) ขนาดไม่น้อยกว่า</t>
  </si>
  <si>
    <t>8 MB</t>
  </si>
  <si>
    <t>4. มีช่องเชื่อมต่อ (Interface) แบบ USB 2.0 หรือ</t>
  </si>
  <si>
    <t>ดีกว่าจำนวนไม่น้อยกว่า 1 ช่อง</t>
  </si>
  <si>
    <t>5. มีถาดใส่กระดาษได้ไม่น้อยกว่า 150 แผ่น</t>
  </si>
  <si>
    <t>เครื่องสำรองไฟฟ้า</t>
  </si>
  <si>
    <t>1. มีกำลังไฟฟ้าด้านนอกไม่น้อยกว่า 1 Kva</t>
  </si>
  <si>
    <t>(600 Watts)</t>
  </si>
  <si>
    <t>2. สามารถสำรองไฟฟ้าได้ไม่น้อยกว่า 15 นาที</t>
  </si>
  <si>
    <t>(เงินรายได้)</t>
  </si>
  <si>
    <t>พัฒนาศักยภาพงานป้องกันและ</t>
  </si>
  <si>
    <t>บรรเทาสาธารณภัย</t>
  </si>
  <si>
    <t>จัดกิจกรรมส่งเสริมและสนับสนุนงาน</t>
  </si>
  <si>
    <t>ป้องกันและบรรเทาสาธารณภัย ให้กับ</t>
  </si>
  <si>
    <t>อปพร.ตำบลหนองโพ หรือจัดส่ง อปพร.</t>
  </si>
  <si>
    <t>เข้ารับการอบรมเกี่ยวกัยงานป้องกันและ</t>
  </si>
  <si>
    <t>บรรเทาสาธารณภัยกับหน่วยงานอื่น</t>
  </si>
  <si>
    <t>โต๊ะ พร้อมเก้าอี้สำหรับรับประทาน</t>
  </si>
  <si>
    <t>อาหาร ชนิดแสตนเลส</t>
  </si>
  <si>
    <t>ความกว้างไม่น้อยกว่า 30 ซม. ความสูงไม่น้อย</t>
  </si>
  <si>
    <t>3. ทำจากแสตนเลส</t>
  </si>
  <si>
    <t>จำนวน 4 ชุด</t>
  </si>
  <si>
    <t>2.2 แผนงานการศึกษา</t>
  </si>
  <si>
    <t>เสริมสร้างการเรียนรู้นอกห้อง</t>
  </si>
  <si>
    <t>เรียน</t>
  </si>
  <si>
    <t>-จัดกิจกรรมอบรมให้ความรู้ และ/หรือ</t>
  </si>
  <si>
    <t>ทัศนะศึกษา เพื่อเพิ่มพูนความรู้และ</t>
  </si>
  <si>
    <t>ประสบการณ์ ให้กับนักเรียน ศพด.อบต.</t>
  </si>
  <si>
    <t>หนองโพ</t>
  </si>
  <si>
    <t>ปฐมนิเทศผู้ปกครองนักเรียน</t>
  </si>
  <si>
    <t>-จัดกิจกรรมอบรมให้ความรู้การเตรียม</t>
  </si>
  <si>
    <t>ความพร้อมในการเรียนให้กับนักเรียน</t>
  </si>
  <si>
    <t>และผู้ปกครอง</t>
  </si>
  <si>
    <t>สนับสนุนค่าใช้จ่ายการบริหาร</t>
  </si>
  <si>
    <t>สถานศึกษา (อาหารเสริม (นม))</t>
  </si>
  <si>
    <t>ค่าใช้จ่ายในการจัดซื้ออาหารเสริม (นม)</t>
  </si>
  <si>
    <t>ให้กันนักเรียนของ ศพด.อบต.หนองโพ</t>
  </si>
  <si>
    <t>และโรงเรียนบ้านหนองกระทุ่ม</t>
  </si>
  <si>
    <t>สถานศึกษา (อาหารกลางวัน)</t>
  </si>
  <si>
    <t>สำหรับนักเรียนโรงเรียนบ้าน</t>
  </si>
  <si>
    <t>หนองกระทุ่ม</t>
  </si>
  <si>
    <t>สำหรับเด็กของ ศพด.อบต.หนองโพ</t>
  </si>
  <si>
    <t>โรคพิษสุนัขบ้าฯ</t>
  </si>
  <si>
    <t>ชุมชนสะอาดปราศจากยุงลาย</t>
  </si>
  <si>
    <t>ปลอดภัยโรคไข้เลือดออก โรคไข้</t>
  </si>
  <si>
    <t>ปวดข้อ ยุงลาย และโรคติดเชื้อ</t>
  </si>
  <si>
    <t>ไวรัสซิกา แบบบูรณาการ</t>
  </si>
  <si>
    <t>สนับสนุนการขับเคลื่อนการดำเนิน</t>
  </si>
  <si>
    <t>งานตามนโยบายรัฐบาลด้าน</t>
  </si>
  <si>
    <t>สาธารณสุข</t>
  </si>
  <si>
    <t>-ประชาสัมพันธ์เกี่ยวกับงานด้านสาธารณสุข</t>
  </si>
  <si>
    <t>-จัดกิจกรรมตามนโยบายรัฐบาลด้าน</t>
  </si>
  <si>
    <t>โครงการพระราชดำริ</t>
  </si>
  <si>
    <t>ด้านสาธารณสุข</t>
  </si>
  <si>
    <t>2.4 แผนงานเคหะและชุมชน</t>
  </si>
  <si>
    <t>ศพด.</t>
  </si>
  <si>
    <t>พัฒนาองค์ความรู้และการขับเคลื่อน</t>
  </si>
  <si>
    <t>การพัฒนาตามแนวทางพระราชดำริ</t>
  </si>
  <si>
    <t>และปรัชญาเศรษฐกิจพอเพียง</t>
  </si>
  <si>
    <t>-จัดอบรม และ/หรือศึกษาดูงาน</t>
  </si>
  <si>
    <t>2.3 แผนงานสาธารณสุข</t>
  </si>
  <si>
    <t>2.5 แผนงานสร้างความเข้มแข็งของชุมชน</t>
  </si>
  <si>
    <t>-จัดกิจกรรมส่งเสริมความสัมพันธ์อันดีใน</t>
  </si>
  <si>
    <t>- จัดกิจกรรมตามนโยบายรัฐบาล</t>
  </si>
  <si>
    <t>ผู้พิการ และผู้ป่วยเอดส์</t>
  </si>
  <si>
    <t>ส่งเสริมพัฒนากลุ่มสตรี</t>
  </si>
  <si>
    <t>เยาวชนห่างไกลยาเสพติด</t>
  </si>
  <si>
    <t>-จัดอบรม ให้ความรู้เกี่ยวกับการป้องกัน</t>
  </si>
  <si>
    <t>และแก้ไขปัญหายาเสพติด ในกลุ่มเด็ก</t>
  </si>
  <si>
    <t>และเยาวชน</t>
  </si>
  <si>
    <t>ขับเคลื่อนสภาเด็กและเยาวชน</t>
  </si>
  <si>
    <t>-จัดอบรม ให้ความรู้เกี่ยวกับสภาเด็ก</t>
  </si>
  <si>
    <t>ส่งเสริมการประกอบอาชีพเสริม</t>
  </si>
  <si>
    <t>สนับสนุนการขับเคลื่อนการดำเนินงาน</t>
  </si>
  <si>
    <t>-จัดกิจกรรมตามนโยบายรัฐบาล</t>
  </si>
  <si>
    <t>ด้านสิ่งแวดล้อม</t>
  </si>
  <si>
    <t>ตามนโยบายรัฐบาลด้านสิ่งแวดล้อม</t>
  </si>
  <si>
    <t>เพิ่มพื้นที่สีเขียว ลดภาวะโลกร้อน</t>
  </si>
  <si>
    <t>ให้กับประชาชน ฯลฯ</t>
  </si>
  <si>
    <t>2.6  แผนงานการศาสนา วัฒนธรรม และนันทนาการ</t>
  </si>
  <si>
    <t>แข่งขันกีฬา</t>
  </si>
  <si>
    <t>วันสำคัญทางศาสนา</t>
  </si>
  <si>
    <t>2.7 แผนงานการเกษตร</t>
  </si>
  <si>
    <t>เกษตรปลอดภัย</t>
  </si>
  <si>
    <t>- จัดกิจกรรมอบรมให้ความรู้การจัดทำ</t>
  </si>
  <si>
    <t>เกษตรอินทร์ ผลิตเชื้อจุลนทรีย์ การปลูก</t>
  </si>
  <si>
    <t>พื้นไร้สารเคมี ฯลฯ</t>
  </si>
  <si>
    <t>2.8 งบกลาง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</si>
  <si>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</si>
  <si>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</si>
  <si>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</si>
  <si>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รายจ่ายตามข้อผูกพัน</t>
  </si>
  <si>
    <t>(สมทบเงินกองทุนหลักประกัน</t>
  </si>
  <si>
    <t>สุขภาพ อบต.หนองโพ)</t>
  </si>
  <si>
    <t>2.8 แผนงานงบกลาง</t>
  </si>
  <si>
    <t>2.6 แผนงานการศาสนา วัฒนธรรม และนันทนาการ</t>
  </si>
  <si>
    <t>4.1 แผนงานสร้างความเข้มเข็งในชุมชน</t>
  </si>
  <si>
    <t>6.2 แผนงานรักษาความสงบภายใน</t>
  </si>
  <si>
    <t>2.1  แผนงานการบริหารงานทั่วไป</t>
  </si>
  <si>
    <t>ผู้นำอาสาพัฒนาประชาธิปไตย</t>
  </si>
  <si>
    <t>-จัดฝึกอบรมให้ความรู้เกี่ยวกับระบอบ</t>
  </si>
  <si>
    <t>ประชาธิปไตย</t>
  </si>
  <si>
    <t>และความรู้ในการพัฒนาประชาธิปไตย</t>
  </si>
  <si>
    <t>สมเด็จพระนางเจ้าฯ พระบรมราชินี</t>
  </si>
  <si>
    <t xml:space="preserve">-จัดพิธีทำบุญ-ตักบาตร </t>
  </si>
  <si>
    <t>-จัดกิจกรรมถวายความจงรักภักดี</t>
  </si>
  <si>
    <t>พ.ศ. 2564</t>
  </si>
  <si>
    <t>แผนการดำเนินงาน  ประจำปีงบประมาณ พ.ศ. 2564</t>
  </si>
  <si>
    <t>-อบรม เรื่องการบริหารราชการตามหลัก</t>
  </si>
  <si>
    <t>ธรรมมาภิบาล หรือเรื่องที่เกี่ยวข้อง</t>
  </si>
  <si>
    <t>- จัดทำทะเบียนทรัพย์สิน</t>
  </si>
  <si>
    <t>- จัดทำแผนที่แม่บท</t>
  </si>
  <si>
    <t>- จัดทำ/ปรับปรุงข้อมูลต่าง ๆ</t>
  </si>
  <si>
    <t>กองคลัง</t>
  </si>
  <si>
    <t>เก้าอี้สำนักงาน</t>
  </si>
  <si>
    <t>1. เก้าอี้สำนักงานชนิดมีโช้ค ปรับระดับสูง - ต่ำได้</t>
  </si>
  <si>
    <t>2. ขนาดความลึกไม่น้อยกว่า 0.40 เมตร และ</t>
  </si>
  <si>
    <t>ความกว้างไม่น้อยกว่า 0.44 เมตร</t>
  </si>
  <si>
    <t>3. โครงขาทำจากเหล็ก ชุบโครเมียม หรือวัสดุ</t>
  </si>
  <si>
    <t>ที่มีคุณสมบัติเทียบเท่าหรือดีกว่า</t>
  </si>
  <si>
    <t>4. เบาะนั่ง และพนักพิงทำจากหนัง PVC หรือ</t>
  </si>
  <si>
    <t>วัสดุที่มีคุณสมบัติเทียบเท่าหรือดีกว่า</t>
  </si>
  <si>
    <t>5. มีที่พักแขนทำจากพลาสติก หรือวัสดุที่มี</t>
  </si>
  <si>
    <t>คุณสมบัติเทียบเท่า หรือดีกว่า</t>
  </si>
  <si>
    <t>จำนวน 1 ตัว</t>
  </si>
  <si>
    <t>ประเภทครุภัณฑ์ไฟฟ้าและวิทยุ</t>
  </si>
  <si>
    <t>เครื่องบันทึกเสียง</t>
  </si>
  <si>
    <t>1. สามารถบันทึกเสียง และตัดเสียงรบกวนได้</t>
  </si>
  <si>
    <t>2. มีขั้วต่อ USB</t>
  </si>
  <si>
    <t>3. มีหน่วยความจตำไม่น้อยกว่า 2 GB</t>
  </si>
  <si>
    <t>4. มีช่องเสียบหูฟังไม่น้อยกว่า 1 ช่อง</t>
  </si>
  <si>
    <t>5. มีไมโครโฟนในตัวเครื่อง</t>
  </si>
  <si>
    <t>ประเภทครุภัณฑ์งานบ้านงานครัว</t>
  </si>
  <si>
    <t>3.1  แผนงานการบริหารงานทั่วไป</t>
  </si>
  <si>
    <t>ถังต้มน้ำไฟฟ้า</t>
  </si>
  <si>
    <t>1. เป็นถังต้มน้ำระบบไฟฟ้า</t>
  </si>
  <si>
    <t>2. ตัวถังต้มน้ำระบบไฟฟ้า</t>
  </si>
  <si>
    <t>3. ขนาดบรรจุไม่น้อยกว่า 14 ลิตร</t>
  </si>
  <si>
    <t>4. มีระบบตัวไฟฟ้าอัตโนมัติ</t>
  </si>
  <si>
    <t>จำนวน 1 ถัง</t>
  </si>
  <si>
    <t>ประเภทค่าบำรุงรักษาและปรับปรุงครุภัณฑ์</t>
  </si>
  <si>
    <t>ค่าบำรุงรักษาและปรับปรุงครุภัณฑ์</t>
  </si>
  <si>
    <t>1. เป็นค่าซ่อมแซมโครงสร้างของครุภัณฑ์</t>
  </si>
  <si>
    <t>ขนาดใหญ่</t>
  </si>
  <si>
    <t>2. เป็นค่าซ่อมแซมไม่รวมถึงค่าซ่อมบำรุงปกติ</t>
  </si>
  <si>
    <t>หรือค่าซ่อมกลาง</t>
  </si>
  <si>
    <t>ตู้เหล็กแบบ 2 บาน</t>
  </si>
  <si>
    <t>จำนวน 4 ตู้</t>
  </si>
  <si>
    <t>หน้าที่</t>
  </si>
  <si>
    <t>เครื่องคอมพิวเตอร์โน๊ตบุ๊ก</t>
  </si>
  <si>
    <t>1. มีหน่วยประมวลผลกลาง (CPU) ไม่น้อยกว่า</t>
  </si>
  <si>
    <t>4 แกนหลัก (4 core) จำนวน 1 หน่วย โดยมี</t>
  </si>
  <si>
    <t>คุณลักษณะอย่างใดอย่างหนึ่ง หรือดีกว่า ดังนี้</t>
  </si>
  <si>
    <t>- ในกรณีที่มีหน่วยความจำแบบ Cacha  Memory</t>
  </si>
  <si>
    <t>รวมในระดับ (Level) เดียวกัน ขนาดไม่น้อยกว่า</t>
  </si>
  <si>
    <t>4 MB ต้องมีความเร็วสัญญาณนาฬิกาพื้นฐาน</t>
  </si>
  <si>
    <t>ไม่น้อยกว่า 2.3 GHz และมีหน่วยประมวลผล</t>
  </si>
  <si>
    <t>ด้านกราฟฟิก (Graphics Processing Unit) ไม่</t>
  </si>
  <si>
    <t>น้อยกว่า 10 แกน หรือ</t>
  </si>
  <si>
    <t>6 MB ต้องมีความเร็วสัญญาณนาฬิกาพื้นฐาน</t>
  </si>
  <si>
    <t>ไม่น้อยกว่า 1.8 GHz และมีเทคโนโลยีเพิ่ม</t>
  </si>
  <si>
    <t>สัญญาณนาฬิกาได้ในกรณีที่ต้องใช้ควาสามารถ</t>
  </si>
  <si>
    <t>ในการประมวลผลสูง</t>
  </si>
  <si>
    <t>2. มีหน่วยความจำหลัก (RAM) ชนิด DDR4 หรือ</t>
  </si>
  <si>
    <t>ดีกว่า ขนาดไม่น้อยกว่า 8 GB</t>
  </si>
  <si>
    <t>3. มีหน่วยจัดเก็บข้อมูล ชนิด SATA หรือดีกว่า</t>
  </si>
  <si>
    <t xml:space="preserve">State Drive ขนาดความจุไม่น้อยกว่า 250 GB </t>
  </si>
  <si>
    <t>4. มีจอดภาพที่รองรับความละเอียดไม่น้อยกว่า</t>
  </si>
  <si>
    <t xml:space="preserve">1,366 x 768 Pixel และมีขนาดไม่น้อยกว่า </t>
  </si>
  <si>
    <t>12 นิ้ว</t>
  </si>
  <si>
    <t>5. มีช่องเชื่อมต่อ (Interface) แบบ USB 2.0 หรือ</t>
  </si>
  <si>
    <t>ดีกว่า ไม่น้อยกว่า 3 ช่อง</t>
  </si>
  <si>
    <t>6. มีช่องเชื่อมต่อแบบ HDMI หรือ VGA จำนวน</t>
  </si>
  <si>
    <t>ไม่น้อยกว่า 1 ช่อง</t>
  </si>
  <si>
    <t>Interface) แบบ 10/100/1000 Base-T หรือ</t>
  </si>
  <si>
    <t>ดีกว่า จำนวนไม่น้อยกว่า 1 ช่อง</t>
  </si>
  <si>
    <t>8. สามารถใช้งานได้ไม่น้อยกว่า Wi-Fi (IEEE</t>
  </si>
  <si>
    <t>802.11b, g, n, ac) และ Bluetooth</t>
  </si>
  <si>
    <t>6. สามารถใช้กับกระดาษ A4, Letter, Legal</t>
  </si>
  <si>
    <t>และ Custom</t>
  </si>
  <si>
    <t>ดำเนินการเลือกตั้งทั่วไป การเลือกตั้งกรณี</t>
  </si>
  <si>
    <t>ฝึกอบรมชุดปฏิบัติการจิตอาสาภัยพิบัติ</t>
  </si>
  <si>
    <t>ประจำตำบล</t>
  </si>
  <si>
    <t>แผนฯ ป 2</t>
  </si>
  <si>
    <t>1.2  แผนงานการศึกษา</t>
  </si>
  <si>
    <t>โต๊ะสำนักงาน</t>
  </si>
  <si>
    <t>1. ทำจากเหล็ก และเคลือบผิวป้องกันสนิม</t>
  </si>
  <si>
    <t>2. หน้าโต๊ะขนาดกว่า 0.75 เมตร ความยาว</t>
  </si>
  <si>
    <t>1.50 เมตร</t>
  </si>
  <si>
    <t>3. มีลิ้นชักสองฝั่ง พร้อมกุญแจล๊อค</t>
  </si>
  <si>
    <t>เครื่องคอมพิวเตอร์โน๊ตบุ๊ก (ต่อ)</t>
  </si>
  <si>
    <t>4.1  แผนงานการบริหารงานทั่วไป</t>
  </si>
  <si>
    <t>4.2  แผนงานการศึกษา</t>
  </si>
  <si>
    <t xml:space="preserve">สถานศึกษา </t>
  </si>
  <si>
    <t>2. ค่าหนังสือเรียน</t>
  </si>
  <si>
    <t>3. ค่าอุปกรณ์การเรียน</t>
  </si>
  <si>
    <t>4. ค่าเครื่องแบบนักเรียน</t>
  </si>
  <si>
    <t>5. ค่ากิจกรรมพัฒนาผู้เรียน</t>
  </si>
  <si>
    <t>- จัดกิจกรรมตามหลักสูตรการเรียนการสอน</t>
  </si>
  <si>
    <t>1. ค่าจัดการเรียนการสอน</t>
  </si>
  <si>
    <t>โดย อบต.หนองโพ จะผลักส่งเงินงบประมาณ</t>
  </si>
  <si>
    <t>จัดซื้อ/จัดจ้างทำอาหารกลางวันให้แก่เด็ก</t>
  </si>
  <si>
    <t>ศพด.อบต.หนองโพ</t>
  </si>
  <si>
    <t>ศพด.อบต.หนองโพ โดย อบต.หนองโพ</t>
  </si>
  <si>
    <t>ดังนี้</t>
  </si>
  <si>
    <t>ให้ ศพด.อบต.หนองโพ เพื่อเป็นค่าใช้จ่าย</t>
  </si>
  <si>
    <t>จะผลักส่งเงินงบประมาณ ให้ ศพด.อบต.</t>
  </si>
  <si>
    <t>หนองโพ เพื่อเป็นค่าอาหารกลางวัน</t>
  </si>
  <si>
    <t>ให้ ศพด.อบต.หนองโพ เพื่อเป็นค่าจัดซื้อ</t>
  </si>
  <si>
    <t>อาหารเสริม (นม)</t>
  </si>
  <si>
    <t>1. โต๊ะ ขนาดความยาวไม่น้อยกว่า 120 ซม.</t>
  </si>
  <si>
    <t>ความกว้างไม่น้อยกว่า 60 ซม. ความสูงไม่น้อย</t>
  </si>
  <si>
    <t>กว่า 50 ซม.</t>
  </si>
  <si>
    <t>2. เก้าอี้ ขนาดความยาวไม่น้อยกว่า 120 ซม.</t>
  </si>
  <si>
    <t>กว่า 30 ซม.</t>
  </si>
  <si>
    <t>ก่อสร้างศาลาอเนกประสงค์ บริเวณ</t>
  </si>
  <si>
    <t>ก่อสร้างศาลาอเนกประสงค์ จำนวน 1 หลัง</t>
  </si>
  <si>
    <t>ตามแบบ อบต.หนองโพ กำหนด พร้อม</t>
  </si>
  <si>
    <t>ติดตั้งป้ายประชาสัมพันธ์โครงการ</t>
  </si>
  <si>
    <t>จำนวน 1 ป้าย</t>
  </si>
  <si>
    <t>อุดหนุนเงินงบประมาณให้กับโรงเรียน</t>
  </si>
  <si>
    <t>ป้องกันโรคติดต่อและไม่ติดต่อ</t>
  </si>
  <si>
    <t>เพื่อป้องกันและควบคุมการแพร่กระจาย</t>
  </si>
  <si>
    <t>ของโรคภัยและโรคอุบัติใหม่</t>
  </si>
  <si>
    <t>1.3  แผนงานการเคหะและชุมชน</t>
  </si>
  <si>
    <t>ตู้เหล็กสูงบานเลื่อน</t>
  </si>
  <si>
    <t>2. ประตูเป็นบานเลื่อน มือจับฝัง</t>
  </si>
  <si>
    <t>1. ขนาดความสูงไม่น้อยกว่า 183 เซนติเมตร</t>
  </si>
  <si>
    <t>3. ภายในมีแผ่นชั้นปรับระดับ 3 แผ่น แบ่งเป็น</t>
  </si>
  <si>
    <t>4 ชั้น</t>
  </si>
  <si>
    <t>4. บานเลื่อนกระจกล๊อคด้วยระบบกุญแจ</t>
  </si>
  <si>
    <t>5.1 แผนงานเคหะและชุมชน</t>
  </si>
  <si>
    <t>ประเภทครุภัณฑ์การเกษตร</t>
  </si>
  <si>
    <t>เครื่องพ่นยาการเกษตร ชนิด</t>
  </si>
  <si>
    <t>เครื่องยนต์เบนซิน</t>
  </si>
  <si>
    <t>1. เครื่องพ่นยา ชนิดเครื่องยนต์ 2 จังหวะ</t>
  </si>
  <si>
    <t>2. ขนาดถัง 25 ลิตร หรือที่ดีกว่า</t>
  </si>
  <si>
    <t>3. มีสายสะพายและหัวฉีด</t>
  </si>
  <si>
    <t>ไฟฟ้า</t>
  </si>
  <si>
    <t>1. เครื่องพ่นยา แบตเตอรี่ มอเตอร์ปั๊มคู่</t>
  </si>
  <si>
    <t>12V 12AV</t>
  </si>
  <si>
    <t>2. แรงดันสูงสุด 13 บาร์ หรือเทียบเท่า หรือ</t>
  </si>
  <si>
    <t>ดีกว่า</t>
  </si>
  <si>
    <t>3. ขนาดบรรจุ 20 ลิตร หรือที่ดีกว่า</t>
  </si>
  <si>
    <t>6.1 แผนงานเคหะและชุมชน</t>
  </si>
  <si>
    <t>เครื่องเชื่อมโลหะ</t>
  </si>
  <si>
    <t>1. แรงดันไฟฟ้า 115-230 โวลท์</t>
  </si>
  <si>
    <t>2. ความถี่ 50/60 เฮริตซ์</t>
  </si>
  <si>
    <t>3. กำลังไฟ 6.8 KVA</t>
  </si>
  <si>
    <t>4. กระแสไฟเชื่อม 10 240 Amp</t>
  </si>
  <si>
    <t>5. ขนาดลวดเชื่อม 2.6 - 5.0 mm</t>
  </si>
  <si>
    <t>7.1 แผนงานเคหะและชุมชน</t>
  </si>
  <si>
    <t>ประเภทครุภัณฑ์ก่อสร้าง</t>
  </si>
  <si>
    <t>เครื่องตัดแต่งพุ่มไม้</t>
  </si>
  <si>
    <t>1. เป็นเครื่องตัดแต่งพุ่มไม้ชนิดเครื่องยนต์</t>
  </si>
  <si>
    <t>เบนซิน แบบมือถือ</t>
  </si>
  <si>
    <t>2. ใช้เครื่องยนต์เบนซิน 1 สูบ 2 จังหวะ</t>
  </si>
  <si>
    <t>3. ความจุกระบอกสูบขนาดไม่น้อยกว่า 21 ซีซี</t>
  </si>
  <si>
    <t>4. ใบมีดตัดขนาดไม่น้อยกว่า 22 นิ้ว</t>
  </si>
  <si>
    <t>5. ใบมีดตัดสามารถใช้งานได้ 2 ด้าน</t>
  </si>
  <si>
    <t>ประเภทครุภัณฑ์โรงงาน</t>
  </si>
  <si>
    <t>เครื่องเจีย</t>
  </si>
  <si>
    <t>1. เป็นเครื่องเจียหรือตัด</t>
  </si>
  <si>
    <t>2. สามารถใส่หินเจียหรือใบตัดขนาด 4 นิ้ว</t>
  </si>
  <si>
    <t>3. ฉนวน 2 ชั้น</t>
  </si>
  <si>
    <t>4. มีความเร็วรอบไม่น้อยกว่า 12,000 รอบ/นาที</t>
  </si>
  <si>
    <t>5. มีสวิตซ์ เปิด-ปิด</t>
  </si>
  <si>
    <t>ก่อสร้างห้องสุขา บริเวณศาลา</t>
  </si>
  <si>
    <t xml:space="preserve">อเนกประสงค์ หมู่ที่ 10 </t>
  </si>
  <si>
    <t>ติดตั้งป้ายประชาสัมพันธ์ จำนวน 1 ป้าย</t>
  </si>
  <si>
    <t>ก่อสร้างห้องสุขา จำนวน 7 ห้อง</t>
  </si>
  <si>
    <t>ส่งเสริมการท่องเที่ยวท้องถิ่น</t>
  </si>
  <si>
    <t>-ประชาสัมพันธ์ รณรงค์ส่งเสริมการท่องเที่ยว</t>
  </si>
  <si>
    <t>- ฝึกอบรมการส่งเสริมการท่องเที่ยวท้องถิ่น</t>
  </si>
  <si>
    <t>-จัดกิจกรรมล้างห้องสุขาสาธารณะในพื้นที่</t>
  </si>
  <si>
    <t>สานสัมพันธ์ สร้างครอบครัวอบอุ่น</t>
  </si>
  <si>
    <t>ครอบครัว</t>
  </si>
  <si>
    <t>4.2 แผนงานการเกษตร</t>
  </si>
  <si>
    <t>ฑูตน้อยรักน้ำ</t>
  </si>
  <si>
    <t>-ประชาสัมพันธ์ รณรงค์เสริมสร้างความรู้</t>
  </si>
  <si>
    <t>และสิ่งแวดล้อม</t>
  </si>
  <si>
    <t>-ฝึกอบรมให้กับเด็กเยาวชน เพื่อสร้างความ</t>
  </si>
  <si>
    <t>ตระหนักการใช้ทรัพยากรน้ำ และรักษา</t>
  </si>
  <si>
    <t>สิ่งแวดล้อม</t>
  </si>
  <si>
    <t>ความเข้าใจของประโยชน์ของทรัพยากรน้ำ</t>
  </si>
  <si>
    <t>1.1 แผนงานอุตสาหกรรมและการโยธา</t>
  </si>
  <si>
    <t>1.2 แผนงานเคหะและชุมชน</t>
  </si>
  <si>
    <t>ก่อสร้างถนนคอนกรีตเสริมเหล็ก หมู่ที่ 1</t>
  </si>
  <si>
    <t>บริเวณที่ดินนางแตงไทย - ที่ดินนายใช้</t>
  </si>
  <si>
    <t>มารศรี</t>
  </si>
  <si>
    <t>ก่อสร้างถนนคอนกรีตเสริมเหล็ก</t>
  </si>
  <si>
    <t>หรือมีพื้นที่ไม่น้อยกว่า  592 ตารางเมตร</t>
  </si>
  <si>
    <t>แผนฯ ป 2/63</t>
  </si>
  <si>
    <t>แผนฯ พ 2/63</t>
  </si>
  <si>
    <t>ปรับปรุงถนนลาดยางแอสฟัสท์ติกคอนกรีต</t>
  </si>
  <si>
    <t>(Overlay) พร้อมวางท่อระบายน้ำ</t>
  </si>
  <si>
    <t>หมู่ที่ 5 บริเวณบ้านนายสมจิต หนูพิทักษ์</t>
  </si>
  <si>
    <t>ถึงบ้านนางสุธาศินี บุญสอง</t>
  </si>
  <si>
    <t>(Overlay) ขนาดความกว้าง 5 เมตร</t>
  </si>
  <si>
    <t>ขนาดความยาว 148 เมตร</t>
  </si>
  <si>
    <t xml:space="preserve">ขนาดความกว้าง 4 เมตร </t>
  </si>
  <si>
    <t>ขนาดความยาว 347 เมตร</t>
  </si>
  <si>
    <t>หรือมีพื้นที่ไม่น้อยกว่า  1,735 ตารางเมตร</t>
  </si>
  <si>
    <t>-ปรับปรุงถนนลาดยางแอสฟัสท์ติกคอนกรีต</t>
  </si>
  <si>
    <t>ผ่านศูนย์กลาง 0.60 เมตร จำนวน 181</t>
  </si>
  <si>
    <t>ท่อน บ่อพักน้ำจำนวน 19 บ่อ</t>
  </si>
  <si>
    <t>หมู่ที่ 5</t>
  </si>
  <si>
    <t>หมู่ที่ 1</t>
  </si>
  <si>
    <t>ก่อสร้างทางระบายน้ำ หมู่ที่ 6 บริเวณ</t>
  </si>
  <si>
    <t>บ้านนายปัญญา ป๊อกตั้ง ถึงศาลาอเนก</t>
  </si>
  <si>
    <t>ประสงค์</t>
  </si>
  <si>
    <t>-วางท่อคอนกรีตเสริมเหล็ก ขนาดเส้น</t>
  </si>
  <si>
    <t>ผ่านศูนย์กลาง 0.60 เมตร จำนวน 290</t>
  </si>
  <si>
    <t>ท่อน บ่อพักน้ำจำนวน 30 บ่อ</t>
  </si>
  <si>
    <t>หมู่ที่ 10 บริเวณบ้านนายนพดล เกิดฤทธิ์</t>
  </si>
  <si>
    <t>เชื่อมต่อหมู่ที่ 6 บริเวณบ้านนายประสิทธิ์</t>
  </si>
  <si>
    <t>โกแสง</t>
  </si>
  <si>
    <t>ขนาดความยาว 395 เมตร</t>
  </si>
  <si>
    <t>หรือมีพื้นที่ไม่น้อยกว่า  1,975 ตารางเมตร</t>
  </si>
  <si>
    <t>ผ่านศูนย์กลาง 0.60 เมตร จำนวน 149</t>
  </si>
  <si>
    <t>ท่อน บ่อพักน้ำจำนวน 43 บ่อ</t>
  </si>
  <si>
    <t>ก่อสร้างถนนคอนกรีตเสริมเหล็ก หมู่ที่ 7</t>
  </si>
  <si>
    <t>บริเวณบ้านนางกิ่งแก้ว บุญสม ถึง ถนน</t>
  </si>
  <si>
    <t>คสล. (เส้นเดิม)</t>
  </si>
  <si>
    <t>ขนาดความยาว 70 เมตร</t>
  </si>
  <si>
    <t>หรือมีพื้นที่ไม่น้อยกว่า  280 ตารางเมตร</t>
  </si>
  <si>
    <t>หมู่ที่ 7</t>
  </si>
  <si>
    <t>หมู่ที่ 6</t>
  </si>
  <si>
    <t>หมู่ที่ 10</t>
  </si>
  <si>
    <t>บริเวณถนน คสล. สายลงทุ่ง ถึง</t>
  </si>
  <si>
    <t>บ้านนางสาววรัญญา แก้วสุวรรณ</t>
  </si>
  <si>
    <t xml:space="preserve">ขนาดความกว้าง 3 เมตร </t>
  </si>
  <si>
    <t>ขนาดความยาว 118 เมตร</t>
  </si>
  <si>
    <t>หรือมีพื้นที่ไม่น้อยกว่า  354 ตารางเมตร</t>
  </si>
  <si>
    <t>ก่อสร้างถนนคอนกรีตเสริมเหล็ก หมู่ที่ 8</t>
  </si>
  <si>
    <t xml:space="preserve">บริเวณบ้านนายอเนก ธรรมลังกา </t>
  </si>
  <si>
    <t>(นายณัฐพล ธรรมลังกา) ถึงหลัง อบต.</t>
  </si>
  <si>
    <t>ขนาดความยาว 158 เมตร</t>
  </si>
  <si>
    <t>หรือมีพื้นที่ไม่น้อยกว่า  474 ตารางเมตร</t>
  </si>
  <si>
    <t>หมู่ที่ 8</t>
  </si>
  <si>
    <t>ก่อสร้างทางระบายน้ำ หมู่ที่ 8 บริเวณ</t>
  </si>
  <si>
    <t>บ้านนายพริกไทยน ธรรมลังกา ถึง</t>
  </si>
  <si>
    <t>บ้านนายรอด คุณธร</t>
  </si>
  <si>
    <t>ผ่านศูนย์กลาง 0.60 เมตร จำนวน 49</t>
  </si>
  <si>
    <t>ท่อน บ่อพักน้ำจำนวน 6 บ่อ</t>
  </si>
  <si>
    <t>บ้านนายสุพจน์  อินทร์ทรง ถึงบ้าน</t>
  </si>
  <si>
    <t>นายล้อมพงษ์ สุวรรณประเสริฐ</t>
  </si>
  <si>
    <t>ผ่านศูนย์กลาง 1.00 เมตร จำนวน 239</t>
  </si>
  <si>
    <t>ท่อน บ่อพักน้ำจำนวน 18 บ่อ</t>
  </si>
  <si>
    <t>หมู่ที่ 10 บริเวณบ้านนายบุญปลูก ไกรวิจิตร</t>
  </si>
  <si>
    <t>และแยกบ้านนางจำเนียร เกิดฤทธิ์ ถึง</t>
  </si>
  <si>
    <t>บ้านนายเฉลิมชัย  ม่วงวงค์</t>
  </si>
  <si>
    <t>(Overlay) ขนาดความกว้าง 3 เมตร</t>
  </si>
  <si>
    <t>ขนาดความยาว 452 เมตร</t>
  </si>
  <si>
    <t>หรือมีพื้นที่ไม่น้อยกว่า  1,356 ตารางเมตร</t>
  </si>
  <si>
    <t>(เงินสะสม ปี 63)</t>
  </si>
  <si>
    <t>3.2 แผนงานเคหะและชุมชน</t>
  </si>
  <si>
    <t>8.1  แผนงานการบริหารงานทั่วไป</t>
  </si>
  <si>
    <t>8.2 แผนงานการศึกษา</t>
  </si>
  <si>
    <t>8.3 แผนงานเคหะและชุมชน</t>
  </si>
  <si>
    <t>2.  ครุภัณฑ์ไฟฟ้าและวิทยุ</t>
  </si>
  <si>
    <t>3.  ครุภัณฑ์งานบ้านงานครัว</t>
  </si>
  <si>
    <t>4.  ครุภัณฑ์คอมพิวเตอร์</t>
  </si>
  <si>
    <t>5.  ครุภัณฑ์การเกษตร</t>
  </si>
  <si>
    <t>6.  ครุภัณฑ์ก่อสร้าง</t>
  </si>
  <si>
    <t>7.  ครุภัณฑ์โรงงาน</t>
  </si>
  <si>
    <t>แผนการดำเนินงาน ประจำปีงบประมาณ พ.ศ. 2564</t>
  </si>
  <si>
    <t>แผนที่ภาษี และทะเบียนทรัพย์สิน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</si>
</sst>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0"/>
    <numFmt numFmtId="189" formatCode="_-* #,##0_-;\-* #,##0_-;_-* &quot;-&quot;??_-;_-@_-"/>
    <numFmt numFmtId="190" formatCode="0;[Red]0"/>
    <numFmt numFmtId="191" formatCode="\0"/>
    <numFmt numFmtId="192" formatCode="#,##0;[Red]#,##0"/>
    <numFmt numFmtId="193" formatCode="_-* #,##0.0_-;\-* #,##0.0_-;_-* &quot;-&quot;??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_-* #,##0.000_-;\-* #,##0.000_-;_-* &quot;-&quot;??_-;_-@_-"/>
    <numFmt numFmtId="201" formatCode="#,##0.00;[Red]#,##0.00"/>
    <numFmt numFmtId="202" formatCode="#,##0_ ;\-#,##0\ "/>
    <numFmt numFmtId="203" formatCode="#,##0.0;[Red]#,##0.0"/>
    <numFmt numFmtId="204" formatCode="\-\ 0\ \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5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b/>
      <sz val="18"/>
      <name val="TH SarabunIT๙"/>
      <family val="2"/>
    </font>
    <font>
      <sz val="12"/>
      <name val="Wingdings 2"/>
      <family val="1"/>
    </font>
    <font>
      <b/>
      <sz val="14"/>
      <name val="TH SarabunIT๙"/>
      <family val="2"/>
    </font>
    <font>
      <b/>
      <sz val="12"/>
      <name val="TH SarabunIT๙"/>
      <family val="2"/>
    </font>
    <font>
      <sz val="14"/>
      <name val="Wingdings 2"/>
      <family val="1"/>
    </font>
    <font>
      <sz val="11.5"/>
      <name val="TH SarabunIT๙"/>
      <family val="2"/>
    </font>
    <font>
      <sz val="11"/>
      <name val="TH SarabunIT๙"/>
      <family val="2"/>
    </font>
    <font>
      <b/>
      <sz val="20"/>
      <name val="TH SarabunIT๙"/>
      <family val="2"/>
    </font>
    <font>
      <sz val="18"/>
      <name val="TH SarabunIT๙"/>
      <family val="2"/>
    </font>
    <font>
      <sz val="10"/>
      <name val="TH SarabunIT๙"/>
      <family val="2"/>
    </font>
    <font>
      <b/>
      <sz val="22"/>
      <name val="TH SarabunIT๙"/>
      <family val="2"/>
    </font>
    <font>
      <sz val="22"/>
      <name val="TH SarabunIT๙"/>
      <family val="2"/>
    </font>
    <font>
      <b/>
      <sz val="12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9" fontId="6" fillId="0" borderId="11" xfId="36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89" fontId="6" fillId="0" borderId="12" xfId="36" applyNumberFormat="1" applyFont="1" applyFill="1" applyBorder="1" applyAlignment="1">
      <alignment horizontal="center"/>
    </xf>
    <xf numFmtId="190" fontId="6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89" fontId="6" fillId="0" borderId="10" xfId="36" applyNumberFormat="1" applyFont="1" applyFill="1" applyBorder="1" applyAlignment="1">
      <alignment horizontal="center"/>
    </xf>
    <xf numFmtId="192" fontId="6" fillId="0" borderId="12" xfId="36" applyNumberFormat="1" applyFont="1" applyFill="1" applyBorder="1" applyAlignment="1">
      <alignment horizontal="center"/>
    </xf>
    <xf numFmtId="192" fontId="6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192" fontId="6" fillId="0" borderId="12" xfId="36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192" fontId="6" fillId="0" borderId="11" xfId="36" applyNumberFormat="1" applyFont="1" applyFill="1" applyBorder="1" applyAlignment="1">
      <alignment horizontal="center"/>
    </xf>
    <xf numFmtId="0" fontId="6" fillId="0" borderId="12" xfId="0" applyFont="1" applyFill="1" applyBorder="1" applyAlignment="1" quotePrefix="1">
      <alignment/>
    </xf>
    <xf numFmtId="0" fontId="6" fillId="0" borderId="12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/>
    </xf>
    <xf numFmtId="0" fontId="6" fillId="0" borderId="11" xfId="0" applyFont="1" applyFill="1" applyBorder="1" applyAlignment="1" quotePrefix="1">
      <alignment/>
    </xf>
    <xf numFmtId="19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9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92" fontId="5" fillId="0" borderId="0" xfId="0" applyNumberFormat="1" applyFont="1" applyFill="1" applyAlignment="1">
      <alignment/>
    </xf>
    <xf numFmtId="192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shrinkToFit="1"/>
    </xf>
    <xf numFmtId="192" fontId="6" fillId="0" borderId="12" xfId="0" applyNumberFormat="1" applyFont="1" applyFill="1" applyBorder="1" applyAlignment="1">
      <alignment horizontal="center"/>
    </xf>
    <xf numFmtId="192" fontId="6" fillId="0" borderId="11" xfId="3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vertical="center"/>
    </xf>
    <xf numFmtId="192" fontId="6" fillId="0" borderId="11" xfId="0" applyNumberFormat="1" applyFont="1" applyFill="1" applyBorder="1" applyAlignment="1">
      <alignment vertical="center"/>
    </xf>
    <xf numFmtId="192" fontId="3" fillId="0" borderId="0" xfId="36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 quotePrefix="1">
      <alignment horizontal="left"/>
    </xf>
    <xf numFmtId="1" fontId="6" fillId="0" borderId="12" xfId="0" applyNumberFormat="1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left"/>
    </xf>
    <xf numFmtId="0" fontId="6" fillId="0" borderId="11" xfId="0" applyFont="1" applyFill="1" applyBorder="1" applyAlignment="1" quotePrefix="1">
      <alignment horizontal="left"/>
    </xf>
    <xf numFmtId="192" fontId="6" fillId="0" borderId="11" xfId="36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shrinkToFit="1"/>
    </xf>
    <xf numFmtId="192" fontId="3" fillId="0" borderId="10" xfId="36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shrinkToFit="1"/>
    </xf>
    <xf numFmtId="189" fontId="3" fillId="0" borderId="10" xfId="36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36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192" fontId="6" fillId="0" borderId="12" xfId="36" applyNumberFormat="1" applyFont="1" applyBorder="1" applyAlignment="1">
      <alignment horizontal="center" vertical="center"/>
    </xf>
    <xf numFmtId="201" fontId="6" fillId="0" borderId="12" xfId="36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0" fillId="33" borderId="11" xfId="0" applyFont="1" applyFill="1" applyBorder="1" applyAlignment="1">
      <alignment/>
    </xf>
    <xf numFmtId="192" fontId="6" fillId="0" borderId="11" xfId="36" applyNumberFormat="1" applyFont="1" applyBorder="1" applyAlignment="1">
      <alignment horizontal="center" vertical="center"/>
    </xf>
    <xf numFmtId="201" fontId="6" fillId="0" borderId="11" xfId="36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36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43" fontId="6" fillId="0" borderId="14" xfId="36" applyNumberFormat="1" applyFont="1" applyBorder="1" applyAlignment="1">
      <alignment horizontal="center" vertical="center"/>
    </xf>
    <xf numFmtId="43" fontId="10" fillId="10" borderId="12" xfId="36" applyNumberFormat="1" applyFont="1" applyFill="1" applyBorder="1" applyAlignment="1">
      <alignment horizontal="center" vertical="center"/>
    </xf>
    <xf numFmtId="43" fontId="10" fillId="10" borderId="10" xfId="36" applyNumberFormat="1" applyFont="1" applyFill="1" applyBorder="1" applyAlignment="1">
      <alignment horizontal="center" vertical="center"/>
    </xf>
    <xf numFmtId="43" fontId="6" fillId="0" borderId="0" xfId="36" applyFont="1" applyAlignment="1">
      <alignment/>
    </xf>
    <xf numFmtId="43" fontId="6" fillId="0" borderId="0" xfId="36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192" fontId="10" fillId="0" borderId="0" xfId="36" applyNumberFormat="1" applyFont="1" applyFill="1" applyBorder="1" applyAlignment="1">
      <alignment horizontal="center" vertical="center"/>
    </xf>
    <xf numFmtId="201" fontId="10" fillId="0" borderId="0" xfId="36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01" fontId="10" fillId="0" borderId="0" xfId="36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43" fontId="6" fillId="0" borderId="0" xfId="36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92" fontId="9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indent="1"/>
    </xf>
    <xf numFmtId="189" fontId="3" fillId="0" borderId="0" xfId="36" applyNumberFormat="1" applyFont="1" applyFill="1" applyAlignment="1">
      <alignment horizontal="center"/>
    </xf>
    <xf numFmtId="189" fontId="3" fillId="0" borderId="0" xfId="36" applyNumberFormat="1" applyFont="1" applyFill="1" applyAlignment="1">
      <alignment/>
    </xf>
    <xf numFmtId="189" fontId="5" fillId="0" borderId="0" xfId="36" applyNumberFormat="1" applyFont="1" applyFill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left" indent="1"/>
    </xf>
    <xf numFmtId="189" fontId="6" fillId="0" borderId="0" xfId="36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quotePrefix="1">
      <alignment horizontal="left"/>
    </xf>
    <xf numFmtId="49" fontId="6" fillId="0" borderId="10" xfId="0" applyNumberFormat="1" applyFont="1" applyFill="1" applyBorder="1" applyAlignment="1">
      <alignment horizontal="left"/>
    </xf>
    <xf numFmtId="192" fontId="6" fillId="0" borderId="10" xfId="0" applyNumberFormat="1" applyFont="1" applyFill="1" applyBorder="1" applyAlignment="1">
      <alignment horizontal="center"/>
    </xf>
    <xf numFmtId="192" fontId="6" fillId="0" borderId="10" xfId="36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left" indent="1"/>
    </xf>
    <xf numFmtId="0" fontId="6" fillId="0" borderId="11" xfId="38" applyNumberFormat="1" applyFont="1" applyFill="1" applyBorder="1" applyAlignment="1">
      <alignment horizontal="center"/>
    </xf>
    <xf numFmtId="44" fontId="6" fillId="0" borderId="11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92" fontId="6" fillId="0" borderId="11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44" fontId="3" fillId="0" borderId="0" xfId="38" applyFont="1" applyFill="1" applyAlignment="1">
      <alignment/>
    </xf>
    <xf numFmtId="0" fontId="9" fillId="0" borderId="0" xfId="0" applyFont="1" applyFill="1" applyAlignment="1">
      <alignment horizontal="center"/>
    </xf>
    <xf numFmtId="0" fontId="6" fillId="0" borderId="20" xfId="0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192" fontId="6" fillId="0" borderId="12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 quotePrefix="1">
      <alignment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 quotePrefix="1">
      <alignment/>
    </xf>
    <xf numFmtId="0" fontId="6" fillId="0" borderId="14" xfId="0" applyFont="1" applyFill="1" applyBorder="1" applyAlignment="1">
      <alignment/>
    </xf>
    <xf numFmtId="49" fontId="6" fillId="0" borderId="10" xfId="0" applyNumberFormat="1" applyFont="1" applyFill="1" applyBorder="1" applyAlignment="1" quotePrefix="1">
      <alignment/>
    </xf>
    <xf numFmtId="192" fontId="6" fillId="0" borderId="10" xfId="0" applyNumberFormat="1" applyFont="1" applyFill="1" applyBorder="1" applyAlignment="1">
      <alignment horizontal="center" shrinkToFit="1"/>
    </xf>
    <xf numFmtId="49" fontId="12" fillId="0" borderId="11" xfId="0" applyNumberFormat="1" applyFont="1" applyFill="1" applyBorder="1" applyAlignment="1" quotePrefix="1">
      <alignment/>
    </xf>
    <xf numFmtId="192" fontId="6" fillId="0" borderId="0" xfId="0" applyNumberFormat="1" applyFont="1" applyFill="1" applyBorder="1" applyAlignment="1">
      <alignment horizontal="center" shrinkToFit="1"/>
    </xf>
    <xf numFmtId="189" fontId="6" fillId="0" borderId="14" xfId="36" applyNumberFormat="1" applyFont="1" applyFill="1" applyBorder="1" applyAlignment="1">
      <alignment horizontal="center"/>
    </xf>
    <xf numFmtId="189" fontId="6" fillId="0" borderId="21" xfId="36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 shrinkToFit="1"/>
    </xf>
    <xf numFmtId="192" fontId="6" fillId="0" borderId="10" xfId="36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92" fontId="6" fillId="0" borderId="11" xfId="36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 horizontal="center"/>
    </xf>
    <xf numFmtId="189" fontId="6" fillId="0" borderId="0" xfId="36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89" fontId="6" fillId="0" borderId="0" xfId="36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89" fontId="10" fillId="0" borderId="0" xfId="36" applyNumberFormat="1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192" fontId="10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 quotePrefix="1">
      <alignment shrinkToFit="1"/>
    </xf>
    <xf numFmtId="0" fontId="6" fillId="0" borderId="10" xfId="0" applyFont="1" applyFill="1" applyBorder="1" applyAlignment="1" quotePrefix="1">
      <alignment shrinkToFit="1"/>
    </xf>
    <xf numFmtId="192" fontId="6" fillId="0" borderId="10" xfId="36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shrinkToFit="1"/>
    </xf>
    <xf numFmtId="192" fontId="6" fillId="0" borderId="0" xfId="36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 quotePrefix="1">
      <alignment/>
    </xf>
    <xf numFmtId="49" fontId="6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192" fontId="6" fillId="0" borderId="0" xfId="0" applyNumberFormat="1" applyFont="1" applyFill="1" applyBorder="1" applyAlignment="1">
      <alignment horizontal="center"/>
    </xf>
    <xf numFmtId="192" fontId="12" fillId="0" borderId="1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horizontal="center" shrinkToFit="1"/>
    </xf>
    <xf numFmtId="192" fontId="6" fillId="0" borderId="0" xfId="36" applyNumberFormat="1" applyFont="1" applyFill="1" applyBorder="1" applyAlignment="1">
      <alignment horizontal="center"/>
    </xf>
    <xf numFmtId="192" fontId="13" fillId="0" borderId="10" xfId="0" applyNumberFormat="1" applyFont="1" applyFill="1" applyBorder="1" applyAlignment="1">
      <alignment horizontal="center" shrinkToFit="1"/>
    </xf>
    <xf numFmtId="189" fontId="13" fillId="0" borderId="11" xfId="36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92" fontId="9" fillId="0" borderId="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90" fontId="3" fillId="0" borderId="0" xfId="0" applyNumberFormat="1" applyFont="1" applyFill="1" applyAlignment="1">
      <alignment horizontal="center"/>
    </xf>
    <xf numFmtId="190" fontId="6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10" fillId="10" borderId="12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/>
    </xf>
    <xf numFmtId="0" fontId="6" fillId="0" borderId="11" xfId="0" applyFont="1" applyBorder="1" applyAlignment="1">
      <alignment horizontal="left" indent="2"/>
    </xf>
    <xf numFmtId="0" fontId="10" fillId="5" borderId="13" xfId="0" applyFont="1" applyFill="1" applyBorder="1" applyAlignment="1">
      <alignment horizontal="center"/>
    </xf>
    <xf numFmtId="192" fontId="10" fillId="5" borderId="13" xfId="36" applyNumberFormat="1" applyFont="1" applyFill="1" applyBorder="1" applyAlignment="1">
      <alignment horizontal="center" vertical="center"/>
    </xf>
    <xf numFmtId="201" fontId="10" fillId="5" borderId="13" xfId="36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33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left" indent="2"/>
    </xf>
    <xf numFmtId="0" fontId="10" fillId="5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/>
    </xf>
    <xf numFmtId="201" fontId="6" fillId="0" borderId="0" xfId="36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60" fontId="10" fillId="33" borderId="12" xfId="0" applyNumberFormat="1" applyFont="1" applyFill="1" applyBorder="1" applyAlignment="1">
      <alignment horizontal="left"/>
    </xf>
    <xf numFmtId="201" fontId="6" fillId="0" borderId="17" xfId="36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justify"/>
    </xf>
    <xf numFmtId="0" fontId="10" fillId="5" borderId="15" xfId="0" applyFont="1" applyFill="1" applyBorder="1" applyAlignment="1">
      <alignment horizontal="center"/>
    </xf>
    <xf numFmtId="192" fontId="10" fillId="5" borderId="13" xfId="36" applyNumberFormat="1" applyFont="1" applyFill="1" applyBorder="1" applyAlignment="1">
      <alignment horizontal="center"/>
    </xf>
    <xf numFmtId="201" fontId="10" fillId="5" borderId="13" xfId="36" applyNumberFormat="1" applyFont="1" applyFill="1" applyBorder="1" applyAlignment="1">
      <alignment horizontal="center"/>
    </xf>
    <xf numFmtId="201" fontId="10" fillId="5" borderId="15" xfId="36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201" fontId="10" fillId="5" borderId="15" xfId="36" applyNumberFormat="1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192" fontId="9" fillId="10" borderId="13" xfId="36" applyNumberFormat="1" applyFont="1" applyFill="1" applyBorder="1" applyAlignment="1">
      <alignment horizontal="center" vertical="center"/>
    </xf>
    <xf numFmtId="201" fontId="9" fillId="10" borderId="13" xfId="36" applyNumberFormat="1" applyFont="1" applyFill="1" applyBorder="1" applyAlignment="1">
      <alignment horizontal="center" vertical="center"/>
    </xf>
    <xf numFmtId="43" fontId="10" fillId="0" borderId="17" xfId="3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9" fontId="6" fillId="0" borderId="11" xfId="36" applyNumberFormat="1" applyFont="1" applyFill="1" applyBorder="1" applyAlignment="1">
      <alignment horizontal="center" shrinkToFit="1"/>
    </xf>
    <xf numFmtId="49" fontId="6" fillId="0" borderId="12" xfId="0" applyNumberFormat="1" applyFont="1" applyBorder="1" applyAlignment="1" quotePrefix="1">
      <alignment/>
    </xf>
    <xf numFmtId="49" fontId="6" fillId="0" borderId="11" xfId="0" applyNumberFormat="1" applyFont="1" applyBorder="1" applyAlignment="1" quotePrefix="1">
      <alignment/>
    </xf>
    <xf numFmtId="19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9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19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left" vertical="center"/>
    </xf>
    <xf numFmtId="192" fontId="6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2" fontId="3" fillId="0" borderId="2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2" xfId="0" applyFont="1" applyFill="1" applyBorder="1" applyAlignment="1" quotePrefix="1">
      <alignment/>
    </xf>
    <xf numFmtId="189" fontId="8" fillId="0" borderId="12" xfId="36" applyNumberFormat="1" applyFont="1" applyFill="1" applyBorder="1" applyAlignment="1">
      <alignment horizontal="center"/>
    </xf>
    <xf numFmtId="189" fontId="3" fillId="0" borderId="0" xfId="0" applyNumberFormat="1" applyFont="1" applyFill="1" applyAlignment="1">
      <alignment/>
    </xf>
    <xf numFmtId="190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/>
    </xf>
    <xf numFmtId="190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quotePrefix="1">
      <alignment/>
    </xf>
    <xf numFmtId="189" fontId="8" fillId="0" borderId="11" xfId="36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189" fontId="8" fillId="0" borderId="10" xfId="3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3" fontId="3" fillId="0" borderId="0" xfId="36" applyFont="1" applyFill="1" applyAlignment="1">
      <alignment/>
    </xf>
    <xf numFmtId="192" fontId="3" fillId="0" borderId="0" xfId="0" applyNumberFormat="1" applyFont="1" applyFill="1" applyAlignment="1">
      <alignment horizontal="center" shrinkToFit="1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92" fontId="6" fillId="0" borderId="2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192" fontId="12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192" fontId="6" fillId="0" borderId="10" xfId="0" applyNumberFormat="1" applyFont="1" applyFill="1" applyBorder="1" applyAlignment="1">
      <alignment vertical="center"/>
    </xf>
    <xf numFmtId="3" fontId="6" fillId="0" borderId="10" xfId="36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92" fontId="6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192" fontId="6" fillId="0" borderId="0" xfId="0" applyNumberFormat="1" applyFont="1" applyFill="1" applyBorder="1" applyAlignment="1">
      <alignment vertical="center"/>
    </xf>
    <xf numFmtId="3" fontId="6" fillId="0" borderId="0" xfId="36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3"/>
    </xf>
    <xf numFmtId="0" fontId="15" fillId="0" borderId="0" xfId="0" applyFont="1" applyFill="1" applyBorder="1" applyAlignment="1">
      <alignment horizontal="left" indent="4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4"/>
    </xf>
    <xf numFmtId="49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6" fillId="0" borderId="0" xfId="0" applyNumberFormat="1" applyFont="1" applyFill="1" applyBorder="1" applyAlignment="1" quotePrefix="1">
      <alignment/>
    </xf>
    <xf numFmtId="49" fontId="10" fillId="0" borderId="0" xfId="0" applyNumberFormat="1" applyFont="1" applyFill="1" applyBorder="1" applyAlignment="1">
      <alignment horizontal="center"/>
    </xf>
    <xf numFmtId="192" fontId="10" fillId="0" borderId="0" xfId="0" applyNumberFormat="1" applyFont="1" applyFill="1" applyBorder="1" applyAlignment="1">
      <alignment horizontal="center" shrinkToFit="1"/>
    </xf>
    <xf numFmtId="189" fontId="10" fillId="0" borderId="0" xfId="36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192" fontId="5" fillId="0" borderId="0" xfId="36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indent="3"/>
    </xf>
    <xf numFmtId="49" fontId="15" fillId="0" borderId="0" xfId="0" applyNumberFormat="1" applyFont="1" applyFill="1" applyBorder="1" applyAlignment="1">
      <alignment horizontal="left" indent="4"/>
    </xf>
    <xf numFmtId="192" fontId="6" fillId="0" borderId="0" xfId="36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left" indent="1"/>
    </xf>
    <xf numFmtId="49" fontId="6" fillId="0" borderId="11" xfId="0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shrinkToFit="1"/>
    </xf>
    <xf numFmtId="192" fontId="3" fillId="0" borderId="0" xfId="3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/>
    </xf>
    <xf numFmtId="192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10" fillId="10" borderId="12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left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left" shrinkToFi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left" shrinkToFit="1"/>
    </xf>
    <xf numFmtId="0" fontId="10" fillId="0" borderId="16" xfId="0" applyFont="1" applyFill="1" applyBorder="1" applyAlignment="1">
      <alignment horizontal="left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33</xdr:row>
      <xdr:rowOff>142875</xdr:rowOff>
    </xdr:from>
    <xdr:to>
      <xdr:col>8</xdr:col>
      <xdr:colOff>247650</xdr:colOff>
      <xdr:row>33</xdr:row>
      <xdr:rowOff>142875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172200" y="771525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133350</xdr:rowOff>
    </xdr:from>
    <xdr:to>
      <xdr:col>9</xdr:col>
      <xdr:colOff>0</xdr:colOff>
      <xdr:row>37</xdr:row>
      <xdr:rowOff>133350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181725" y="85820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133350</xdr:rowOff>
    </xdr:from>
    <xdr:to>
      <xdr:col>9</xdr:col>
      <xdr:colOff>0</xdr:colOff>
      <xdr:row>41</xdr:row>
      <xdr:rowOff>133350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181725" y="94583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45</xdr:row>
      <xdr:rowOff>123825</xdr:rowOff>
    </xdr:from>
    <xdr:to>
      <xdr:col>8</xdr:col>
      <xdr:colOff>247650</xdr:colOff>
      <xdr:row>45</xdr:row>
      <xdr:rowOff>123825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6172200" y="10325100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85725</xdr:rowOff>
    </xdr:from>
    <xdr:to>
      <xdr:col>11</xdr:col>
      <xdr:colOff>19050</xdr:colOff>
      <xdr:row>62</xdr:row>
      <xdr:rowOff>85725</xdr:rowOff>
    </xdr:to>
    <xdr:sp>
      <xdr:nvSpPr>
        <xdr:cNvPr id="5" name="ลูกศรเชื่อมต่อแบบตรง 15"/>
        <xdr:cNvSpPr>
          <a:spLocks/>
        </xdr:cNvSpPr>
      </xdr:nvSpPr>
      <xdr:spPr>
        <a:xfrm>
          <a:off x="6448425" y="1473517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59</xdr:row>
      <xdr:rowOff>161925</xdr:rowOff>
    </xdr:from>
    <xdr:to>
      <xdr:col>18</xdr:col>
      <xdr:colOff>19050</xdr:colOff>
      <xdr:row>59</xdr:row>
      <xdr:rowOff>161925</xdr:rowOff>
    </xdr:to>
    <xdr:sp>
      <xdr:nvSpPr>
        <xdr:cNvPr id="6" name="ลูกศรเชื่อมต่อแบบตรง 18"/>
        <xdr:cNvSpPr>
          <a:spLocks/>
        </xdr:cNvSpPr>
      </xdr:nvSpPr>
      <xdr:spPr>
        <a:xfrm>
          <a:off x="6191250" y="14097000"/>
          <a:ext cx="3095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152400</xdr:rowOff>
    </xdr:from>
    <xdr:to>
      <xdr:col>11</xdr:col>
      <xdr:colOff>9525</xdr:colOff>
      <xdr:row>69</xdr:row>
      <xdr:rowOff>152400</xdr:rowOff>
    </xdr:to>
    <xdr:sp>
      <xdr:nvSpPr>
        <xdr:cNvPr id="7" name="ลูกศรเชื่อมต่อแบบตรง 20"/>
        <xdr:cNvSpPr>
          <a:spLocks/>
        </xdr:cNvSpPr>
      </xdr:nvSpPr>
      <xdr:spPr>
        <a:xfrm>
          <a:off x="6438900" y="1646872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84</xdr:row>
      <xdr:rowOff>123825</xdr:rowOff>
    </xdr:from>
    <xdr:to>
      <xdr:col>11</xdr:col>
      <xdr:colOff>0</xdr:colOff>
      <xdr:row>84</xdr:row>
      <xdr:rowOff>123825</xdr:rowOff>
    </xdr:to>
    <xdr:sp>
      <xdr:nvSpPr>
        <xdr:cNvPr id="8" name="ลูกศรเชื่อมต่อแบบตรง 21"/>
        <xdr:cNvSpPr>
          <a:spLocks/>
        </xdr:cNvSpPr>
      </xdr:nvSpPr>
      <xdr:spPr>
        <a:xfrm>
          <a:off x="6429375" y="20488275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94</xdr:row>
      <xdr:rowOff>133350</xdr:rowOff>
    </xdr:from>
    <xdr:to>
      <xdr:col>10</xdr:col>
      <xdr:colOff>247650</xdr:colOff>
      <xdr:row>94</xdr:row>
      <xdr:rowOff>133350</xdr:rowOff>
    </xdr:to>
    <xdr:sp>
      <xdr:nvSpPr>
        <xdr:cNvPr id="9" name="ลูกศรเชื่อมต่อแบบตรง 22"/>
        <xdr:cNvSpPr>
          <a:spLocks/>
        </xdr:cNvSpPr>
      </xdr:nvSpPr>
      <xdr:spPr>
        <a:xfrm>
          <a:off x="6419850" y="22879050"/>
          <a:ext cx="1038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171450</xdr:rowOff>
    </xdr:from>
    <xdr:to>
      <xdr:col>9</xdr:col>
      <xdr:colOff>0</xdr:colOff>
      <xdr:row>91</xdr:row>
      <xdr:rowOff>171450</xdr:rowOff>
    </xdr:to>
    <xdr:sp>
      <xdr:nvSpPr>
        <xdr:cNvPr id="10" name="ลูกศรเชื่อมต่อแบบตรง 23"/>
        <xdr:cNvSpPr>
          <a:spLocks/>
        </xdr:cNvSpPr>
      </xdr:nvSpPr>
      <xdr:spPr>
        <a:xfrm>
          <a:off x="6181725" y="2220277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109</xdr:row>
      <xdr:rowOff>142875</xdr:rowOff>
    </xdr:from>
    <xdr:to>
      <xdr:col>9</xdr:col>
      <xdr:colOff>28575</xdr:colOff>
      <xdr:row>109</xdr:row>
      <xdr:rowOff>142875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>
          <a:off x="6181725" y="269367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33</xdr:row>
      <xdr:rowOff>142875</xdr:rowOff>
    </xdr:from>
    <xdr:to>
      <xdr:col>18</xdr:col>
      <xdr:colOff>9525</xdr:colOff>
      <xdr:row>33</xdr:row>
      <xdr:rowOff>142875</xdr:rowOff>
    </xdr:to>
    <xdr:sp>
      <xdr:nvSpPr>
        <xdr:cNvPr id="1" name="ลูกศรเชื่อมต่อแบบตรง 17"/>
        <xdr:cNvSpPr>
          <a:spLocks/>
        </xdr:cNvSpPr>
      </xdr:nvSpPr>
      <xdr:spPr>
        <a:xfrm>
          <a:off x="6000750" y="8982075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95250</xdr:rowOff>
    </xdr:from>
    <xdr:to>
      <xdr:col>17</xdr:col>
      <xdr:colOff>266700</xdr:colOff>
      <xdr:row>37</xdr:row>
      <xdr:rowOff>104775</xdr:rowOff>
    </xdr:to>
    <xdr:sp>
      <xdr:nvSpPr>
        <xdr:cNvPr id="2" name="ลูกศรเชื่อมต่อแบบตรง 19"/>
        <xdr:cNvSpPr>
          <a:spLocks/>
        </xdr:cNvSpPr>
      </xdr:nvSpPr>
      <xdr:spPr>
        <a:xfrm>
          <a:off x="7372350" y="9886950"/>
          <a:ext cx="1924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45</xdr:row>
      <xdr:rowOff>142875</xdr:rowOff>
    </xdr:from>
    <xdr:to>
      <xdr:col>17</xdr:col>
      <xdr:colOff>9525</xdr:colOff>
      <xdr:row>45</xdr:row>
      <xdr:rowOff>142875</xdr:rowOff>
    </xdr:to>
    <xdr:sp>
      <xdr:nvSpPr>
        <xdr:cNvPr id="3" name="ลูกศรเชื่อมต่อแบบตรง 23"/>
        <xdr:cNvSpPr>
          <a:spLocks/>
        </xdr:cNvSpPr>
      </xdr:nvSpPr>
      <xdr:spPr>
        <a:xfrm>
          <a:off x="6296025" y="11839575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133350</xdr:rowOff>
    </xdr:from>
    <xdr:to>
      <xdr:col>16</xdr:col>
      <xdr:colOff>257175</xdr:colOff>
      <xdr:row>42</xdr:row>
      <xdr:rowOff>133350</xdr:rowOff>
    </xdr:to>
    <xdr:sp>
      <xdr:nvSpPr>
        <xdr:cNvPr id="4" name="ลูกศรเชื่อมต่อแบบตรง 26"/>
        <xdr:cNvSpPr>
          <a:spLocks/>
        </xdr:cNvSpPr>
      </xdr:nvSpPr>
      <xdr:spPr>
        <a:xfrm>
          <a:off x="6267450" y="11115675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85725</xdr:rowOff>
    </xdr:from>
    <xdr:to>
      <xdr:col>15</xdr:col>
      <xdr:colOff>266700</xdr:colOff>
      <xdr:row>40</xdr:row>
      <xdr:rowOff>85725</xdr:rowOff>
    </xdr:to>
    <xdr:sp>
      <xdr:nvSpPr>
        <xdr:cNvPr id="5" name="ลูกศรเชื่อมต่อแบบตรง 29"/>
        <xdr:cNvSpPr>
          <a:spLocks/>
        </xdr:cNvSpPr>
      </xdr:nvSpPr>
      <xdr:spPr>
        <a:xfrm>
          <a:off x="7648575" y="10591800"/>
          <a:ext cx="1095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59</xdr:row>
      <xdr:rowOff>142875</xdr:rowOff>
    </xdr:from>
    <xdr:to>
      <xdr:col>16</xdr:col>
      <xdr:colOff>266700</xdr:colOff>
      <xdr:row>59</xdr:row>
      <xdr:rowOff>142875</xdr:rowOff>
    </xdr:to>
    <xdr:sp>
      <xdr:nvSpPr>
        <xdr:cNvPr id="6" name="ลูกศรเชื่อมต่อแบบตรง 31"/>
        <xdr:cNvSpPr>
          <a:spLocks/>
        </xdr:cNvSpPr>
      </xdr:nvSpPr>
      <xdr:spPr>
        <a:xfrm>
          <a:off x="8467725" y="1564957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63</xdr:row>
      <xdr:rowOff>104775</xdr:rowOff>
    </xdr:from>
    <xdr:to>
      <xdr:col>14</xdr:col>
      <xdr:colOff>266700</xdr:colOff>
      <xdr:row>63</xdr:row>
      <xdr:rowOff>104775</xdr:rowOff>
    </xdr:to>
    <xdr:sp>
      <xdr:nvSpPr>
        <xdr:cNvPr id="7" name="ลูกศรเชื่อมต่อแบบตรง 35"/>
        <xdr:cNvSpPr>
          <a:spLocks/>
        </xdr:cNvSpPr>
      </xdr:nvSpPr>
      <xdr:spPr>
        <a:xfrm>
          <a:off x="7915275" y="1656397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67</xdr:row>
      <xdr:rowOff>114300</xdr:rowOff>
    </xdr:from>
    <xdr:to>
      <xdr:col>12</xdr:col>
      <xdr:colOff>9525</xdr:colOff>
      <xdr:row>67</xdr:row>
      <xdr:rowOff>114300</xdr:rowOff>
    </xdr:to>
    <xdr:sp>
      <xdr:nvSpPr>
        <xdr:cNvPr id="8" name="ลูกศรเชื่อมต่อแบบตรง 36"/>
        <xdr:cNvSpPr>
          <a:spLocks/>
        </xdr:cNvSpPr>
      </xdr:nvSpPr>
      <xdr:spPr>
        <a:xfrm>
          <a:off x="6810375" y="1753552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85</xdr:row>
      <xdr:rowOff>133350</xdr:rowOff>
    </xdr:from>
    <xdr:to>
      <xdr:col>16</xdr:col>
      <xdr:colOff>266700</xdr:colOff>
      <xdr:row>85</xdr:row>
      <xdr:rowOff>142875</xdr:rowOff>
    </xdr:to>
    <xdr:sp>
      <xdr:nvSpPr>
        <xdr:cNvPr id="9" name="ลูกศรเชื่อมต่อแบบตรง 39"/>
        <xdr:cNvSpPr>
          <a:spLocks/>
        </xdr:cNvSpPr>
      </xdr:nvSpPr>
      <xdr:spPr>
        <a:xfrm flipV="1">
          <a:off x="6819900" y="22088475"/>
          <a:ext cx="2200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111</xdr:row>
      <xdr:rowOff>114300</xdr:rowOff>
    </xdr:from>
    <xdr:to>
      <xdr:col>14</xdr:col>
      <xdr:colOff>257175</xdr:colOff>
      <xdr:row>111</xdr:row>
      <xdr:rowOff>114300</xdr:rowOff>
    </xdr:to>
    <xdr:sp>
      <xdr:nvSpPr>
        <xdr:cNvPr id="10" name="ลูกศรเชื่อมต่อแบบตรง 44"/>
        <xdr:cNvSpPr>
          <a:spLocks/>
        </xdr:cNvSpPr>
      </xdr:nvSpPr>
      <xdr:spPr>
        <a:xfrm flipV="1">
          <a:off x="7924800" y="287369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115</xdr:row>
      <xdr:rowOff>123825</xdr:rowOff>
    </xdr:from>
    <xdr:to>
      <xdr:col>13</xdr:col>
      <xdr:colOff>247650</xdr:colOff>
      <xdr:row>115</xdr:row>
      <xdr:rowOff>123825</xdr:rowOff>
    </xdr:to>
    <xdr:sp>
      <xdr:nvSpPr>
        <xdr:cNvPr id="11" name="ลูกศรเชื่อมต่อแบบตรง 46"/>
        <xdr:cNvSpPr>
          <a:spLocks/>
        </xdr:cNvSpPr>
      </xdr:nvSpPr>
      <xdr:spPr>
        <a:xfrm flipV="1">
          <a:off x="7639050" y="296227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118</xdr:row>
      <xdr:rowOff>142875</xdr:rowOff>
    </xdr:from>
    <xdr:to>
      <xdr:col>17</xdr:col>
      <xdr:colOff>38100</xdr:colOff>
      <xdr:row>118</xdr:row>
      <xdr:rowOff>142875</xdr:rowOff>
    </xdr:to>
    <xdr:sp>
      <xdr:nvSpPr>
        <xdr:cNvPr id="12" name="ลูกศรเชื่อมต่อแบบตรง 47"/>
        <xdr:cNvSpPr>
          <a:spLocks/>
        </xdr:cNvSpPr>
      </xdr:nvSpPr>
      <xdr:spPr>
        <a:xfrm flipV="1">
          <a:off x="7915275" y="302990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138</xdr:row>
      <xdr:rowOff>171450</xdr:rowOff>
    </xdr:from>
    <xdr:to>
      <xdr:col>18</xdr:col>
      <xdr:colOff>0</xdr:colOff>
      <xdr:row>138</xdr:row>
      <xdr:rowOff>171450</xdr:rowOff>
    </xdr:to>
    <xdr:sp>
      <xdr:nvSpPr>
        <xdr:cNvPr id="13" name="ลูกศรเชื่อมต่อแบบตรง 49"/>
        <xdr:cNvSpPr>
          <a:spLocks/>
        </xdr:cNvSpPr>
      </xdr:nvSpPr>
      <xdr:spPr>
        <a:xfrm flipV="1">
          <a:off x="5991225" y="35356800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114300</xdr:rowOff>
    </xdr:from>
    <xdr:to>
      <xdr:col>17</xdr:col>
      <xdr:colOff>19050</xdr:colOff>
      <xdr:row>142</xdr:row>
      <xdr:rowOff>114300</xdr:rowOff>
    </xdr:to>
    <xdr:sp>
      <xdr:nvSpPr>
        <xdr:cNvPr id="14" name="ลูกศรเชื่อมต่อแบบตรง 51"/>
        <xdr:cNvSpPr>
          <a:spLocks/>
        </xdr:cNvSpPr>
      </xdr:nvSpPr>
      <xdr:spPr>
        <a:xfrm flipV="1">
          <a:off x="6543675" y="3625215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146</xdr:row>
      <xdr:rowOff>142875</xdr:rowOff>
    </xdr:from>
    <xdr:to>
      <xdr:col>18</xdr:col>
      <xdr:colOff>19050</xdr:colOff>
      <xdr:row>146</xdr:row>
      <xdr:rowOff>152400</xdr:rowOff>
    </xdr:to>
    <xdr:sp>
      <xdr:nvSpPr>
        <xdr:cNvPr id="15" name="ลูกศรเชื่อมต่อแบบตรง 54"/>
        <xdr:cNvSpPr>
          <a:spLocks/>
        </xdr:cNvSpPr>
      </xdr:nvSpPr>
      <xdr:spPr>
        <a:xfrm flipV="1">
          <a:off x="5991225" y="37233225"/>
          <a:ext cx="3333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163</xdr:row>
      <xdr:rowOff>95250</xdr:rowOff>
    </xdr:from>
    <xdr:to>
      <xdr:col>12</xdr:col>
      <xdr:colOff>247650</xdr:colOff>
      <xdr:row>163</xdr:row>
      <xdr:rowOff>95250</xdr:rowOff>
    </xdr:to>
    <xdr:sp>
      <xdr:nvSpPr>
        <xdr:cNvPr id="16" name="ลูกศรเชื่อมต่อแบบตรง 56"/>
        <xdr:cNvSpPr>
          <a:spLocks/>
        </xdr:cNvSpPr>
      </xdr:nvSpPr>
      <xdr:spPr>
        <a:xfrm flipV="1">
          <a:off x="7362825" y="417099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133350</xdr:rowOff>
    </xdr:from>
    <xdr:to>
      <xdr:col>17</xdr:col>
      <xdr:colOff>266700</xdr:colOff>
      <xdr:row>188</xdr:row>
      <xdr:rowOff>133350</xdr:rowOff>
    </xdr:to>
    <xdr:sp>
      <xdr:nvSpPr>
        <xdr:cNvPr id="17" name="ลูกศรเชื่อมต่อแบบตรง 57"/>
        <xdr:cNvSpPr>
          <a:spLocks/>
        </xdr:cNvSpPr>
      </xdr:nvSpPr>
      <xdr:spPr>
        <a:xfrm flipV="1">
          <a:off x="5991225" y="48110775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192</xdr:row>
      <xdr:rowOff>142875</xdr:rowOff>
    </xdr:from>
    <xdr:to>
      <xdr:col>17</xdr:col>
      <xdr:colOff>257175</xdr:colOff>
      <xdr:row>192</xdr:row>
      <xdr:rowOff>142875</xdr:rowOff>
    </xdr:to>
    <xdr:sp>
      <xdr:nvSpPr>
        <xdr:cNvPr id="18" name="ลูกศรเชื่อมต่อแบบตรง 59"/>
        <xdr:cNvSpPr>
          <a:spLocks/>
        </xdr:cNvSpPr>
      </xdr:nvSpPr>
      <xdr:spPr>
        <a:xfrm flipV="1">
          <a:off x="5991225" y="490823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196</xdr:row>
      <xdr:rowOff>142875</xdr:rowOff>
    </xdr:from>
    <xdr:to>
      <xdr:col>17</xdr:col>
      <xdr:colOff>266700</xdr:colOff>
      <xdr:row>196</xdr:row>
      <xdr:rowOff>142875</xdr:rowOff>
    </xdr:to>
    <xdr:sp>
      <xdr:nvSpPr>
        <xdr:cNvPr id="19" name="ลูกศรเชื่อมต่อแบบตรง 60"/>
        <xdr:cNvSpPr>
          <a:spLocks/>
        </xdr:cNvSpPr>
      </xdr:nvSpPr>
      <xdr:spPr>
        <a:xfrm flipV="1">
          <a:off x="5991225" y="50034825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199</xdr:row>
      <xdr:rowOff>133350</xdr:rowOff>
    </xdr:from>
    <xdr:to>
      <xdr:col>17</xdr:col>
      <xdr:colOff>257175</xdr:colOff>
      <xdr:row>199</xdr:row>
      <xdr:rowOff>133350</xdr:rowOff>
    </xdr:to>
    <xdr:sp>
      <xdr:nvSpPr>
        <xdr:cNvPr id="20" name="ลูกศรเชื่อมต่อแบบตรง 62"/>
        <xdr:cNvSpPr>
          <a:spLocks/>
        </xdr:cNvSpPr>
      </xdr:nvSpPr>
      <xdr:spPr>
        <a:xfrm flipV="1">
          <a:off x="5991225" y="5073967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214</xdr:row>
      <xdr:rowOff>142875</xdr:rowOff>
    </xdr:from>
    <xdr:to>
      <xdr:col>17</xdr:col>
      <xdr:colOff>247650</xdr:colOff>
      <xdr:row>214</xdr:row>
      <xdr:rowOff>152400</xdr:rowOff>
    </xdr:to>
    <xdr:sp>
      <xdr:nvSpPr>
        <xdr:cNvPr id="21" name="ลูกศรเชื่อมต่อแบบตรง 63"/>
        <xdr:cNvSpPr>
          <a:spLocks/>
        </xdr:cNvSpPr>
      </xdr:nvSpPr>
      <xdr:spPr>
        <a:xfrm flipV="1">
          <a:off x="7400925" y="54730650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240</xdr:row>
      <xdr:rowOff>133350</xdr:rowOff>
    </xdr:from>
    <xdr:to>
      <xdr:col>14</xdr:col>
      <xdr:colOff>9525</xdr:colOff>
      <xdr:row>240</xdr:row>
      <xdr:rowOff>133350</xdr:rowOff>
    </xdr:to>
    <xdr:sp>
      <xdr:nvSpPr>
        <xdr:cNvPr id="22" name="ลูกศรเชื่อมต่อแบบตรง 67"/>
        <xdr:cNvSpPr>
          <a:spLocks/>
        </xdr:cNvSpPr>
      </xdr:nvSpPr>
      <xdr:spPr>
        <a:xfrm flipV="1">
          <a:off x="7372350" y="61112400"/>
          <a:ext cx="838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267</xdr:row>
      <xdr:rowOff>95250</xdr:rowOff>
    </xdr:from>
    <xdr:to>
      <xdr:col>15</xdr:col>
      <xdr:colOff>9525</xdr:colOff>
      <xdr:row>267</xdr:row>
      <xdr:rowOff>95250</xdr:rowOff>
    </xdr:to>
    <xdr:sp>
      <xdr:nvSpPr>
        <xdr:cNvPr id="23" name="ลูกศรเชื่อมต่อแบบตรง 69"/>
        <xdr:cNvSpPr>
          <a:spLocks/>
        </xdr:cNvSpPr>
      </xdr:nvSpPr>
      <xdr:spPr>
        <a:xfrm flipV="1">
          <a:off x="6819900" y="67798950"/>
          <a:ext cx="1666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271</xdr:row>
      <xdr:rowOff>104775</xdr:rowOff>
    </xdr:from>
    <xdr:to>
      <xdr:col>14</xdr:col>
      <xdr:colOff>266700</xdr:colOff>
      <xdr:row>271</xdr:row>
      <xdr:rowOff>104775</xdr:rowOff>
    </xdr:to>
    <xdr:sp>
      <xdr:nvSpPr>
        <xdr:cNvPr id="24" name="ลูกศรเชื่อมต่อแบบตรง 71"/>
        <xdr:cNvSpPr>
          <a:spLocks/>
        </xdr:cNvSpPr>
      </xdr:nvSpPr>
      <xdr:spPr>
        <a:xfrm flipV="1">
          <a:off x="6800850" y="68760975"/>
          <a:ext cx="1666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274</xdr:row>
      <xdr:rowOff>133350</xdr:rowOff>
    </xdr:from>
    <xdr:to>
      <xdr:col>17</xdr:col>
      <xdr:colOff>0</xdr:colOff>
      <xdr:row>274</xdr:row>
      <xdr:rowOff>133350</xdr:rowOff>
    </xdr:to>
    <xdr:sp>
      <xdr:nvSpPr>
        <xdr:cNvPr id="25" name="ลูกศรเชื่อมต่อแบบตรง 72"/>
        <xdr:cNvSpPr>
          <a:spLocks/>
        </xdr:cNvSpPr>
      </xdr:nvSpPr>
      <xdr:spPr>
        <a:xfrm flipV="1">
          <a:off x="6524625" y="6950392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277</xdr:row>
      <xdr:rowOff>133350</xdr:rowOff>
    </xdr:from>
    <xdr:to>
      <xdr:col>13</xdr:col>
      <xdr:colOff>9525</xdr:colOff>
      <xdr:row>277</xdr:row>
      <xdr:rowOff>133350</xdr:rowOff>
    </xdr:to>
    <xdr:sp>
      <xdr:nvSpPr>
        <xdr:cNvPr id="26" name="ลูกศรเชื่อมต่อแบบตรง 74"/>
        <xdr:cNvSpPr>
          <a:spLocks/>
        </xdr:cNvSpPr>
      </xdr:nvSpPr>
      <xdr:spPr>
        <a:xfrm flipV="1">
          <a:off x="6543675" y="7021830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281</xdr:row>
      <xdr:rowOff>95250</xdr:rowOff>
    </xdr:from>
    <xdr:to>
      <xdr:col>13</xdr:col>
      <xdr:colOff>257175</xdr:colOff>
      <xdr:row>281</xdr:row>
      <xdr:rowOff>104775</xdr:rowOff>
    </xdr:to>
    <xdr:sp>
      <xdr:nvSpPr>
        <xdr:cNvPr id="27" name="ลูกศรเชื่อมต่อแบบตรง 76"/>
        <xdr:cNvSpPr>
          <a:spLocks/>
        </xdr:cNvSpPr>
      </xdr:nvSpPr>
      <xdr:spPr>
        <a:xfrm>
          <a:off x="7096125" y="71123175"/>
          <a:ext cx="1085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294</xdr:row>
      <xdr:rowOff>85725</xdr:rowOff>
    </xdr:from>
    <xdr:to>
      <xdr:col>12</xdr:col>
      <xdr:colOff>19050</xdr:colOff>
      <xdr:row>294</xdr:row>
      <xdr:rowOff>85725</xdr:rowOff>
    </xdr:to>
    <xdr:sp>
      <xdr:nvSpPr>
        <xdr:cNvPr id="28" name="ลูกศรเชื่อมต่อแบบตรง 78"/>
        <xdr:cNvSpPr>
          <a:spLocks/>
        </xdr:cNvSpPr>
      </xdr:nvSpPr>
      <xdr:spPr>
        <a:xfrm flipV="1">
          <a:off x="6819900" y="7448550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297</xdr:row>
      <xdr:rowOff>104775</xdr:rowOff>
    </xdr:from>
    <xdr:to>
      <xdr:col>15</xdr:col>
      <xdr:colOff>266700</xdr:colOff>
      <xdr:row>297</xdr:row>
      <xdr:rowOff>104775</xdr:rowOff>
    </xdr:to>
    <xdr:sp>
      <xdr:nvSpPr>
        <xdr:cNvPr id="29" name="ลูกศรเชื่อมต่อแบบตรง 80"/>
        <xdr:cNvSpPr>
          <a:spLocks/>
        </xdr:cNvSpPr>
      </xdr:nvSpPr>
      <xdr:spPr>
        <a:xfrm flipV="1">
          <a:off x="7924800" y="75218925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319</xdr:row>
      <xdr:rowOff>123825</xdr:rowOff>
    </xdr:from>
    <xdr:to>
      <xdr:col>17</xdr:col>
      <xdr:colOff>19050</xdr:colOff>
      <xdr:row>319</xdr:row>
      <xdr:rowOff>123825</xdr:rowOff>
    </xdr:to>
    <xdr:sp>
      <xdr:nvSpPr>
        <xdr:cNvPr id="30" name="ลูกศรเชื่อมต่อแบบตรง 82"/>
        <xdr:cNvSpPr>
          <a:spLocks/>
        </xdr:cNvSpPr>
      </xdr:nvSpPr>
      <xdr:spPr>
        <a:xfrm flipV="1">
          <a:off x="7381875" y="81000600"/>
          <a:ext cx="1666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322</xdr:row>
      <xdr:rowOff>142875</xdr:rowOff>
    </xdr:from>
    <xdr:to>
      <xdr:col>9</xdr:col>
      <xdr:colOff>257175</xdr:colOff>
      <xdr:row>322</xdr:row>
      <xdr:rowOff>142875</xdr:rowOff>
    </xdr:to>
    <xdr:sp>
      <xdr:nvSpPr>
        <xdr:cNvPr id="31" name="ลูกศรเชื่อมต่อแบบตรง 83"/>
        <xdr:cNvSpPr>
          <a:spLocks/>
        </xdr:cNvSpPr>
      </xdr:nvSpPr>
      <xdr:spPr>
        <a:xfrm flipV="1">
          <a:off x="6543675" y="817340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346</xdr:row>
      <xdr:rowOff>133350</xdr:rowOff>
    </xdr:from>
    <xdr:to>
      <xdr:col>17</xdr:col>
      <xdr:colOff>0</xdr:colOff>
      <xdr:row>346</xdr:row>
      <xdr:rowOff>133350</xdr:rowOff>
    </xdr:to>
    <xdr:sp>
      <xdr:nvSpPr>
        <xdr:cNvPr id="32" name="ลูกศรเชื่อมต่อแบบตรง 85"/>
        <xdr:cNvSpPr>
          <a:spLocks/>
        </xdr:cNvSpPr>
      </xdr:nvSpPr>
      <xdr:spPr>
        <a:xfrm flipV="1">
          <a:off x="7362825" y="87934800"/>
          <a:ext cx="1666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371</xdr:row>
      <xdr:rowOff>180975</xdr:rowOff>
    </xdr:from>
    <xdr:to>
      <xdr:col>18</xdr:col>
      <xdr:colOff>9525</xdr:colOff>
      <xdr:row>371</xdr:row>
      <xdr:rowOff>180975</xdr:rowOff>
    </xdr:to>
    <xdr:sp>
      <xdr:nvSpPr>
        <xdr:cNvPr id="33" name="ลูกศรเชื่อมต่อแบบตรง 86"/>
        <xdr:cNvSpPr>
          <a:spLocks/>
        </xdr:cNvSpPr>
      </xdr:nvSpPr>
      <xdr:spPr>
        <a:xfrm flipV="1">
          <a:off x="5991225" y="94221300"/>
          <a:ext cx="3324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18</xdr:col>
      <xdr:colOff>9525</xdr:colOff>
      <xdr:row>375</xdr:row>
      <xdr:rowOff>0</xdr:rowOff>
    </xdr:to>
    <xdr:sp>
      <xdr:nvSpPr>
        <xdr:cNvPr id="34" name="ลูกศรเชื่อมต่อแบบตรง 90"/>
        <xdr:cNvSpPr>
          <a:spLocks/>
        </xdr:cNvSpPr>
      </xdr:nvSpPr>
      <xdr:spPr>
        <a:xfrm flipV="1">
          <a:off x="5991225" y="94992825"/>
          <a:ext cx="3324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378</xdr:row>
      <xdr:rowOff>0</xdr:rowOff>
    </xdr:from>
    <xdr:to>
      <xdr:col>18</xdr:col>
      <xdr:colOff>9525</xdr:colOff>
      <xdr:row>378</xdr:row>
      <xdr:rowOff>0</xdr:rowOff>
    </xdr:to>
    <xdr:sp>
      <xdr:nvSpPr>
        <xdr:cNvPr id="35" name="ลูกศรเชื่อมต่อแบบตรง 91"/>
        <xdr:cNvSpPr>
          <a:spLocks/>
        </xdr:cNvSpPr>
      </xdr:nvSpPr>
      <xdr:spPr>
        <a:xfrm flipV="1">
          <a:off x="5991225" y="95707200"/>
          <a:ext cx="3324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380</xdr:row>
      <xdr:rowOff>161925</xdr:rowOff>
    </xdr:from>
    <xdr:to>
      <xdr:col>10</xdr:col>
      <xdr:colOff>19050</xdr:colOff>
      <xdr:row>380</xdr:row>
      <xdr:rowOff>161925</xdr:rowOff>
    </xdr:to>
    <xdr:sp>
      <xdr:nvSpPr>
        <xdr:cNvPr id="36" name="ลูกศรเชื่อมต่อแบบตรง 92"/>
        <xdr:cNvSpPr>
          <a:spLocks/>
        </xdr:cNvSpPr>
      </xdr:nvSpPr>
      <xdr:spPr>
        <a:xfrm flipV="1">
          <a:off x="6553200" y="963453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36</xdr:row>
      <xdr:rowOff>161925</xdr:rowOff>
    </xdr:from>
    <xdr:to>
      <xdr:col>13</xdr:col>
      <xdr:colOff>47625</xdr:colOff>
      <xdr:row>36</xdr:row>
      <xdr:rowOff>161925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7620000" y="9572625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133350</xdr:rowOff>
    </xdr:from>
    <xdr:to>
      <xdr:col>8</xdr:col>
      <xdr:colOff>238125</xdr:colOff>
      <xdr:row>40</xdr:row>
      <xdr:rowOff>133350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6400800" y="10496550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123825</xdr:rowOff>
    </xdr:from>
    <xdr:to>
      <xdr:col>17</xdr:col>
      <xdr:colOff>0</xdr:colOff>
      <xdr:row>43</xdr:row>
      <xdr:rowOff>133350</xdr:rowOff>
    </xdr:to>
    <xdr:sp>
      <xdr:nvSpPr>
        <xdr:cNvPr id="3" name="ลูกศรเชื่อมต่อแบบตรง 7"/>
        <xdr:cNvSpPr>
          <a:spLocks/>
        </xdr:cNvSpPr>
      </xdr:nvSpPr>
      <xdr:spPr>
        <a:xfrm flipV="1">
          <a:off x="8372475" y="11201400"/>
          <a:ext cx="742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152400</xdr:rowOff>
    </xdr:from>
    <xdr:to>
      <xdr:col>18</xdr:col>
      <xdr:colOff>19050</xdr:colOff>
      <xdr:row>36</xdr:row>
      <xdr:rowOff>152400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391275" y="9639300"/>
          <a:ext cx="2762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39</xdr:row>
      <xdr:rowOff>152400</xdr:rowOff>
    </xdr:from>
    <xdr:to>
      <xdr:col>17</xdr:col>
      <xdr:colOff>28575</xdr:colOff>
      <xdr:row>39</xdr:row>
      <xdr:rowOff>152400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7086600" y="1035367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41</xdr:row>
      <xdr:rowOff>171450</xdr:rowOff>
    </xdr:from>
    <xdr:to>
      <xdr:col>17</xdr:col>
      <xdr:colOff>9525</xdr:colOff>
      <xdr:row>41</xdr:row>
      <xdr:rowOff>171450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V="1">
          <a:off x="7972425" y="108489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161925</xdr:rowOff>
    </xdr:from>
    <xdr:to>
      <xdr:col>18</xdr:col>
      <xdr:colOff>0</xdr:colOff>
      <xdr:row>64</xdr:row>
      <xdr:rowOff>161925</xdr:rowOff>
    </xdr:to>
    <xdr:sp>
      <xdr:nvSpPr>
        <xdr:cNvPr id="4" name="ลูกศรเชื่อมต่อแบบตรง 7"/>
        <xdr:cNvSpPr>
          <a:spLocks/>
        </xdr:cNvSpPr>
      </xdr:nvSpPr>
      <xdr:spPr>
        <a:xfrm flipV="1">
          <a:off x="6391275" y="16087725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171450</xdr:rowOff>
    </xdr:from>
    <xdr:to>
      <xdr:col>17</xdr:col>
      <xdr:colOff>247650</xdr:colOff>
      <xdr:row>36</xdr:row>
      <xdr:rowOff>171450</xdr:rowOff>
    </xdr:to>
    <xdr:sp>
      <xdr:nvSpPr>
        <xdr:cNvPr id="1" name="ลูกศรเชื่อมต่อแบบตรง 3"/>
        <xdr:cNvSpPr>
          <a:spLocks/>
        </xdr:cNvSpPr>
      </xdr:nvSpPr>
      <xdr:spPr>
        <a:xfrm flipV="1">
          <a:off x="6296025" y="9658350"/>
          <a:ext cx="3076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142875</xdr:rowOff>
    </xdr:from>
    <xdr:to>
      <xdr:col>17</xdr:col>
      <xdr:colOff>247650</xdr:colOff>
      <xdr:row>39</xdr:row>
      <xdr:rowOff>142875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6296025" y="10344150"/>
          <a:ext cx="3076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42</xdr:row>
      <xdr:rowOff>142875</xdr:rowOff>
    </xdr:from>
    <xdr:to>
      <xdr:col>18</xdr:col>
      <xdr:colOff>0</xdr:colOff>
      <xdr:row>42</xdr:row>
      <xdr:rowOff>142875</xdr:rowOff>
    </xdr:to>
    <xdr:sp>
      <xdr:nvSpPr>
        <xdr:cNvPr id="3" name="ลูกศรเชื่อมต่อแบบตรง 6"/>
        <xdr:cNvSpPr>
          <a:spLocks/>
        </xdr:cNvSpPr>
      </xdr:nvSpPr>
      <xdr:spPr>
        <a:xfrm flipV="1">
          <a:off x="6305550" y="11058525"/>
          <a:ext cx="3076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40</xdr:row>
      <xdr:rowOff>0</xdr:rowOff>
    </xdr:from>
    <xdr:to>
      <xdr:col>17</xdr:col>
      <xdr:colOff>247650</xdr:colOff>
      <xdr:row>40</xdr:row>
      <xdr:rowOff>0</xdr:rowOff>
    </xdr:to>
    <xdr:sp>
      <xdr:nvSpPr>
        <xdr:cNvPr id="1" name="ลูกศรเชื่อมต่อแบบตรง 11"/>
        <xdr:cNvSpPr>
          <a:spLocks/>
        </xdr:cNvSpPr>
      </xdr:nvSpPr>
      <xdr:spPr>
        <a:xfrm flipV="1">
          <a:off x="6305550" y="10439400"/>
          <a:ext cx="3076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247650</xdr:colOff>
      <xdr:row>43</xdr:row>
      <xdr:rowOff>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 flipV="1">
          <a:off x="6305550" y="11153775"/>
          <a:ext cx="3076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 flipV="1">
          <a:off x="7077075" y="9486900"/>
          <a:ext cx="2314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17</xdr:col>
      <xdr:colOff>9525</xdr:colOff>
      <xdr:row>64</xdr:row>
      <xdr:rowOff>0</xdr:rowOff>
    </xdr:to>
    <xdr:sp>
      <xdr:nvSpPr>
        <xdr:cNvPr id="4" name="ลูกศรเชื่อมต่อแบบตรง 15"/>
        <xdr:cNvSpPr>
          <a:spLocks/>
        </xdr:cNvSpPr>
      </xdr:nvSpPr>
      <xdr:spPr>
        <a:xfrm flipV="1">
          <a:off x="6305550" y="16630650"/>
          <a:ext cx="2838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9</xdr:col>
      <xdr:colOff>219075</xdr:colOff>
      <xdr:row>73</xdr:row>
      <xdr:rowOff>0</xdr:rowOff>
    </xdr:to>
    <xdr:sp>
      <xdr:nvSpPr>
        <xdr:cNvPr id="5" name="ลูกศรเชื่อมต่อแบบตรง 17"/>
        <xdr:cNvSpPr>
          <a:spLocks/>
        </xdr:cNvSpPr>
      </xdr:nvSpPr>
      <xdr:spPr>
        <a:xfrm flipV="1">
          <a:off x="6562725" y="1877377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 flipV="1">
          <a:off x="6819900" y="1782127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9525</xdr:colOff>
      <xdr:row>69</xdr:row>
      <xdr:rowOff>0</xdr:rowOff>
    </xdr:to>
    <xdr:sp>
      <xdr:nvSpPr>
        <xdr:cNvPr id="7" name="ลูกศรเชื่อมต่อแบบตรง 22"/>
        <xdr:cNvSpPr>
          <a:spLocks/>
        </xdr:cNvSpPr>
      </xdr:nvSpPr>
      <xdr:spPr>
        <a:xfrm flipV="1">
          <a:off x="7848600" y="178212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0</xdr:rowOff>
    </xdr:from>
    <xdr:to>
      <xdr:col>17</xdr:col>
      <xdr:colOff>9525</xdr:colOff>
      <xdr:row>93</xdr:row>
      <xdr:rowOff>0</xdr:rowOff>
    </xdr:to>
    <xdr:sp>
      <xdr:nvSpPr>
        <xdr:cNvPr id="8" name="ลูกศรเชื่อมต่อแบบตรง 24"/>
        <xdr:cNvSpPr>
          <a:spLocks/>
        </xdr:cNvSpPr>
      </xdr:nvSpPr>
      <xdr:spPr>
        <a:xfrm flipV="1">
          <a:off x="7591425" y="23917275"/>
          <a:ext cx="1552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40</xdr:row>
      <xdr:rowOff>0</xdr:rowOff>
    </xdr:from>
    <xdr:to>
      <xdr:col>11</xdr:col>
      <xdr:colOff>238125</xdr:colOff>
      <xdr:row>40</xdr:row>
      <xdr:rowOff>0</xdr:rowOff>
    </xdr:to>
    <xdr:sp>
      <xdr:nvSpPr>
        <xdr:cNvPr id="1" name="ลูกศรเชื่อมต่อแบบตรง 9"/>
        <xdr:cNvSpPr>
          <a:spLocks/>
        </xdr:cNvSpPr>
      </xdr:nvSpPr>
      <xdr:spPr>
        <a:xfrm flipV="1">
          <a:off x="7029450" y="90773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11</xdr:col>
      <xdr:colOff>238125</xdr:colOff>
      <xdr:row>50</xdr:row>
      <xdr:rowOff>0</xdr:rowOff>
    </xdr:to>
    <xdr:sp>
      <xdr:nvSpPr>
        <xdr:cNvPr id="2" name="ลูกศรเชื่อมต่อแบบตรง 10"/>
        <xdr:cNvSpPr>
          <a:spLocks/>
        </xdr:cNvSpPr>
      </xdr:nvSpPr>
      <xdr:spPr>
        <a:xfrm flipV="1">
          <a:off x="7029450" y="110775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11</xdr:col>
      <xdr:colOff>238125</xdr:colOff>
      <xdr:row>74</xdr:row>
      <xdr:rowOff>0</xdr:rowOff>
    </xdr:to>
    <xdr:sp>
      <xdr:nvSpPr>
        <xdr:cNvPr id="3" name="ลูกศรเชื่อมต่อแบบตรง 11"/>
        <xdr:cNvSpPr>
          <a:spLocks/>
        </xdr:cNvSpPr>
      </xdr:nvSpPr>
      <xdr:spPr>
        <a:xfrm flipV="1">
          <a:off x="7029450" y="160401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11</xdr:col>
      <xdr:colOff>238125</xdr:colOff>
      <xdr:row>84</xdr:row>
      <xdr:rowOff>0</xdr:rowOff>
    </xdr:to>
    <xdr:sp>
      <xdr:nvSpPr>
        <xdr:cNvPr id="4" name="ลูกศรเชื่อมต่อแบบตรง 12"/>
        <xdr:cNvSpPr>
          <a:spLocks/>
        </xdr:cNvSpPr>
      </xdr:nvSpPr>
      <xdr:spPr>
        <a:xfrm flipV="1">
          <a:off x="7029450" y="1804035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11</xdr:col>
      <xdr:colOff>238125</xdr:colOff>
      <xdr:row>88</xdr:row>
      <xdr:rowOff>0</xdr:rowOff>
    </xdr:to>
    <xdr:sp>
      <xdr:nvSpPr>
        <xdr:cNvPr id="5" name="ลูกศรเชื่อมต่อแบบตรง 13"/>
        <xdr:cNvSpPr>
          <a:spLocks/>
        </xdr:cNvSpPr>
      </xdr:nvSpPr>
      <xdr:spPr>
        <a:xfrm flipV="1">
          <a:off x="7029450" y="1884045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108</xdr:row>
      <xdr:rowOff>0</xdr:rowOff>
    </xdr:from>
    <xdr:to>
      <xdr:col>11</xdr:col>
      <xdr:colOff>238125</xdr:colOff>
      <xdr:row>108</xdr:row>
      <xdr:rowOff>0</xdr:rowOff>
    </xdr:to>
    <xdr:sp>
      <xdr:nvSpPr>
        <xdr:cNvPr id="6" name="ลูกศรเชื่อมต่อแบบตรง 15"/>
        <xdr:cNvSpPr>
          <a:spLocks/>
        </xdr:cNvSpPr>
      </xdr:nvSpPr>
      <xdr:spPr>
        <a:xfrm flipV="1">
          <a:off x="7029450" y="229457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142</xdr:row>
      <xdr:rowOff>0</xdr:rowOff>
    </xdr:from>
    <xdr:to>
      <xdr:col>11</xdr:col>
      <xdr:colOff>238125</xdr:colOff>
      <xdr:row>142</xdr:row>
      <xdr:rowOff>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 flipV="1">
          <a:off x="7029450" y="299085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176</xdr:row>
      <xdr:rowOff>0</xdr:rowOff>
    </xdr:from>
    <xdr:to>
      <xdr:col>11</xdr:col>
      <xdr:colOff>238125</xdr:colOff>
      <xdr:row>176</xdr:row>
      <xdr:rowOff>0</xdr:rowOff>
    </xdr:to>
    <xdr:sp>
      <xdr:nvSpPr>
        <xdr:cNvPr id="8" name="ลูกศรเชื่อมต่อแบบตรง 19"/>
        <xdr:cNvSpPr>
          <a:spLocks/>
        </xdr:cNvSpPr>
      </xdr:nvSpPr>
      <xdr:spPr>
        <a:xfrm flipV="1">
          <a:off x="7029450" y="367950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184</xdr:row>
      <xdr:rowOff>0</xdr:rowOff>
    </xdr:from>
    <xdr:to>
      <xdr:col>11</xdr:col>
      <xdr:colOff>238125</xdr:colOff>
      <xdr:row>184</xdr:row>
      <xdr:rowOff>0</xdr:rowOff>
    </xdr:to>
    <xdr:sp>
      <xdr:nvSpPr>
        <xdr:cNvPr id="9" name="ลูกศรเชื่อมต่อแบบตรง 20"/>
        <xdr:cNvSpPr>
          <a:spLocks/>
        </xdr:cNvSpPr>
      </xdr:nvSpPr>
      <xdr:spPr>
        <a:xfrm flipV="1">
          <a:off x="7029450" y="384333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0</xdr:rowOff>
    </xdr:from>
    <xdr:to>
      <xdr:col>11</xdr:col>
      <xdr:colOff>238125</xdr:colOff>
      <xdr:row>210</xdr:row>
      <xdr:rowOff>0</xdr:rowOff>
    </xdr:to>
    <xdr:sp>
      <xdr:nvSpPr>
        <xdr:cNvPr id="10" name="ลูกศรเชื่อมต่อแบบตรง 24"/>
        <xdr:cNvSpPr>
          <a:spLocks/>
        </xdr:cNvSpPr>
      </xdr:nvSpPr>
      <xdr:spPr>
        <a:xfrm flipV="1">
          <a:off x="7029450" y="4379595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254</xdr:row>
      <xdr:rowOff>0</xdr:rowOff>
    </xdr:from>
    <xdr:to>
      <xdr:col>11</xdr:col>
      <xdr:colOff>238125</xdr:colOff>
      <xdr:row>254</xdr:row>
      <xdr:rowOff>0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 flipV="1">
          <a:off x="7029450" y="5275897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278</xdr:row>
      <xdr:rowOff>0</xdr:rowOff>
    </xdr:from>
    <xdr:to>
      <xdr:col>11</xdr:col>
      <xdr:colOff>238125</xdr:colOff>
      <xdr:row>278</xdr:row>
      <xdr:rowOff>0</xdr:rowOff>
    </xdr:to>
    <xdr:sp>
      <xdr:nvSpPr>
        <xdr:cNvPr id="12" name="ลูกศรเชื่อมต่อแบบตรง 29"/>
        <xdr:cNvSpPr>
          <a:spLocks/>
        </xdr:cNvSpPr>
      </xdr:nvSpPr>
      <xdr:spPr>
        <a:xfrm flipV="1">
          <a:off x="7029450" y="577215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322</xdr:row>
      <xdr:rowOff>0</xdr:rowOff>
    </xdr:from>
    <xdr:to>
      <xdr:col>11</xdr:col>
      <xdr:colOff>238125</xdr:colOff>
      <xdr:row>322</xdr:row>
      <xdr:rowOff>0</xdr:rowOff>
    </xdr:to>
    <xdr:sp>
      <xdr:nvSpPr>
        <xdr:cNvPr id="13" name="ลูกศรเชื่อมต่อแบบตรง 31"/>
        <xdr:cNvSpPr>
          <a:spLocks/>
        </xdr:cNvSpPr>
      </xdr:nvSpPr>
      <xdr:spPr>
        <a:xfrm flipV="1">
          <a:off x="7029450" y="666845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346</xdr:row>
      <xdr:rowOff>0</xdr:rowOff>
    </xdr:from>
    <xdr:to>
      <xdr:col>11</xdr:col>
      <xdr:colOff>238125</xdr:colOff>
      <xdr:row>346</xdr:row>
      <xdr:rowOff>0</xdr:rowOff>
    </xdr:to>
    <xdr:sp>
      <xdr:nvSpPr>
        <xdr:cNvPr id="14" name="ลูกศรเชื่อมต่อแบบตรง 32"/>
        <xdr:cNvSpPr>
          <a:spLocks/>
        </xdr:cNvSpPr>
      </xdr:nvSpPr>
      <xdr:spPr>
        <a:xfrm flipV="1">
          <a:off x="7029450" y="7164705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350</xdr:row>
      <xdr:rowOff>0</xdr:rowOff>
    </xdr:from>
    <xdr:to>
      <xdr:col>11</xdr:col>
      <xdr:colOff>238125</xdr:colOff>
      <xdr:row>350</xdr:row>
      <xdr:rowOff>0</xdr:rowOff>
    </xdr:to>
    <xdr:sp>
      <xdr:nvSpPr>
        <xdr:cNvPr id="15" name="ลูกศรเชื่อมต่อแบบตรง 33"/>
        <xdr:cNvSpPr>
          <a:spLocks/>
        </xdr:cNvSpPr>
      </xdr:nvSpPr>
      <xdr:spPr>
        <a:xfrm flipV="1">
          <a:off x="7029450" y="7244715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380</xdr:row>
      <xdr:rowOff>0</xdr:rowOff>
    </xdr:from>
    <xdr:to>
      <xdr:col>11</xdr:col>
      <xdr:colOff>238125</xdr:colOff>
      <xdr:row>380</xdr:row>
      <xdr:rowOff>0</xdr:rowOff>
    </xdr:to>
    <xdr:sp>
      <xdr:nvSpPr>
        <xdr:cNvPr id="16" name="ลูกศรเชื่อมต่อแบบตรง 34"/>
        <xdr:cNvSpPr>
          <a:spLocks/>
        </xdr:cNvSpPr>
      </xdr:nvSpPr>
      <xdr:spPr>
        <a:xfrm flipV="1">
          <a:off x="7029450" y="786098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414</xdr:row>
      <xdr:rowOff>0</xdr:rowOff>
    </xdr:from>
    <xdr:to>
      <xdr:col>11</xdr:col>
      <xdr:colOff>238125</xdr:colOff>
      <xdr:row>414</xdr:row>
      <xdr:rowOff>0</xdr:rowOff>
    </xdr:to>
    <xdr:sp>
      <xdr:nvSpPr>
        <xdr:cNvPr id="17" name="ลูกศรเชื่อมต่อแบบตรง 35"/>
        <xdr:cNvSpPr>
          <a:spLocks/>
        </xdr:cNvSpPr>
      </xdr:nvSpPr>
      <xdr:spPr>
        <a:xfrm flipV="1">
          <a:off x="7029450" y="85572600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448</xdr:row>
      <xdr:rowOff>0</xdr:rowOff>
    </xdr:from>
    <xdr:to>
      <xdr:col>18</xdr:col>
      <xdr:colOff>9525</xdr:colOff>
      <xdr:row>448</xdr:row>
      <xdr:rowOff>0</xdr:rowOff>
    </xdr:to>
    <xdr:sp>
      <xdr:nvSpPr>
        <xdr:cNvPr id="18" name="ลูกศรเชื่อมต่อแบบตรง 36"/>
        <xdr:cNvSpPr>
          <a:spLocks/>
        </xdr:cNvSpPr>
      </xdr:nvSpPr>
      <xdr:spPr>
        <a:xfrm flipV="1">
          <a:off x="6515100" y="92535375"/>
          <a:ext cx="2838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453</xdr:row>
      <xdr:rowOff>0</xdr:rowOff>
    </xdr:from>
    <xdr:to>
      <xdr:col>18</xdr:col>
      <xdr:colOff>9525</xdr:colOff>
      <xdr:row>453</xdr:row>
      <xdr:rowOff>0</xdr:rowOff>
    </xdr:to>
    <xdr:sp>
      <xdr:nvSpPr>
        <xdr:cNvPr id="19" name="ลูกศรเชื่อมต่อแบบตรง 37"/>
        <xdr:cNvSpPr>
          <a:spLocks/>
        </xdr:cNvSpPr>
      </xdr:nvSpPr>
      <xdr:spPr>
        <a:xfrm flipV="1">
          <a:off x="6515100" y="93535500"/>
          <a:ext cx="2838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458</xdr:row>
      <xdr:rowOff>0</xdr:rowOff>
    </xdr:from>
    <xdr:to>
      <xdr:col>18</xdr:col>
      <xdr:colOff>9525</xdr:colOff>
      <xdr:row>458</xdr:row>
      <xdr:rowOff>0</xdr:rowOff>
    </xdr:to>
    <xdr:sp>
      <xdr:nvSpPr>
        <xdr:cNvPr id="20" name="ลูกศรเชื่อมต่อแบบตรง 38"/>
        <xdr:cNvSpPr>
          <a:spLocks/>
        </xdr:cNvSpPr>
      </xdr:nvSpPr>
      <xdr:spPr>
        <a:xfrm flipV="1">
          <a:off x="6515100" y="94535625"/>
          <a:ext cx="2838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กำหนดเอง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2D050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2:G92"/>
  <sheetViews>
    <sheetView showGridLines="0" view="pageBreakPreview" zoomScale="110" zoomScaleNormal="90" zoomScaleSheetLayoutView="110" zoomScalePageLayoutView="110" workbookViewId="0" topLeftCell="A22">
      <selection activeCell="F88" sqref="F88"/>
    </sheetView>
  </sheetViews>
  <sheetFormatPr defaultColWidth="9.140625" defaultRowHeight="12.75"/>
  <cols>
    <col min="1" max="1" width="54.140625" style="76" customWidth="1"/>
    <col min="2" max="2" width="14.00390625" style="77" customWidth="1"/>
    <col min="3" max="3" width="17.140625" style="77" customWidth="1"/>
    <col min="4" max="4" width="19.8515625" style="77" customWidth="1"/>
    <col min="5" max="5" width="18.00390625" style="77" customWidth="1"/>
    <col min="6" max="6" width="17.28125" style="76" customWidth="1"/>
    <col min="7" max="7" width="13.7109375" style="83" bestFit="1" customWidth="1"/>
    <col min="8" max="16384" width="9.140625" style="76" customWidth="1"/>
  </cols>
  <sheetData>
    <row r="12" spans="1:6" ht="23.25">
      <c r="A12" s="334" t="s">
        <v>34</v>
      </c>
      <c r="B12" s="334"/>
      <c r="C12" s="334"/>
      <c r="D12" s="334"/>
      <c r="E12" s="334"/>
      <c r="F12" s="334"/>
    </row>
    <row r="13" spans="1:6" ht="23.25">
      <c r="A13" s="334" t="s">
        <v>627</v>
      </c>
      <c r="B13" s="334"/>
      <c r="C13" s="334"/>
      <c r="D13" s="334"/>
      <c r="E13" s="334"/>
      <c r="F13" s="334"/>
    </row>
    <row r="14" spans="1:6" ht="23.25">
      <c r="A14" s="334" t="s">
        <v>148</v>
      </c>
      <c r="B14" s="334"/>
      <c r="C14" s="334"/>
      <c r="D14" s="334"/>
      <c r="E14" s="334"/>
      <c r="F14" s="334"/>
    </row>
    <row r="35" ht="22.5" customHeight="1">
      <c r="F35" s="78" t="s">
        <v>40</v>
      </c>
    </row>
    <row r="36" spans="1:6" ht="18" customHeight="1">
      <c r="A36" s="331" t="s">
        <v>34</v>
      </c>
      <c r="B36" s="331"/>
      <c r="C36" s="331"/>
      <c r="D36" s="331"/>
      <c r="E36" s="331"/>
      <c r="F36" s="331"/>
    </row>
    <row r="37" spans="1:6" ht="18" customHeight="1">
      <c r="A37" s="331" t="s">
        <v>368</v>
      </c>
      <c r="B37" s="331"/>
      <c r="C37" s="331"/>
      <c r="D37" s="331"/>
      <c r="E37" s="331"/>
      <c r="F37" s="331"/>
    </row>
    <row r="38" spans="1:6" ht="18" customHeight="1">
      <c r="A38" s="331" t="s">
        <v>27</v>
      </c>
      <c r="B38" s="331"/>
      <c r="C38" s="331"/>
      <c r="D38" s="331"/>
      <c r="E38" s="331"/>
      <c r="F38" s="331"/>
    </row>
    <row r="39" spans="1:6" ht="16.5" customHeight="1">
      <c r="A39" s="79"/>
      <c r="B39" s="80"/>
      <c r="C39" s="80"/>
      <c r="D39" s="80"/>
      <c r="E39" s="80"/>
      <c r="F39" s="79"/>
    </row>
    <row r="40" spans="1:6" ht="20.25" customHeight="1">
      <c r="A40" s="332" t="s">
        <v>42</v>
      </c>
      <c r="B40" s="81" t="s">
        <v>2</v>
      </c>
      <c r="C40" s="81" t="s">
        <v>4</v>
      </c>
      <c r="D40" s="81" t="s">
        <v>26</v>
      </c>
      <c r="E40" s="81" t="s">
        <v>23</v>
      </c>
      <c r="F40" s="192" t="s">
        <v>7</v>
      </c>
    </row>
    <row r="41" spans="1:6" ht="20.25" customHeight="1">
      <c r="A41" s="333"/>
      <c r="B41" s="82" t="s">
        <v>3</v>
      </c>
      <c r="C41" s="82" t="s">
        <v>5</v>
      </c>
      <c r="D41" s="82" t="s">
        <v>6</v>
      </c>
      <c r="E41" s="82" t="s">
        <v>24</v>
      </c>
      <c r="F41" s="193" t="s">
        <v>25</v>
      </c>
    </row>
    <row r="42" spans="1:6" ht="20.25" customHeight="1">
      <c r="A42" s="68" t="s">
        <v>8</v>
      </c>
      <c r="B42" s="69"/>
      <c r="C42" s="70"/>
      <c r="D42" s="70"/>
      <c r="E42" s="70"/>
      <c r="F42" s="71"/>
    </row>
    <row r="43" spans="1:6" ht="20.25" customHeight="1">
      <c r="A43" s="72" t="s">
        <v>135</v>
      </c>
      <c r="B43" s="73"/>
      <c r="C43" s="74"/>
      <c r="D43" s="74"/>
      <c r="E43" s="74"/>
      <c r="F43" s="75"/>
    </row>
    <row r="44" spans="1:6" ht="20.25" customHeight="1">
      <c r="A44" s="195" t="s">
        <v>546</v>
      </c>
      <c r="B44" s="73">
        <v>4</v>
      </c>
      <c r="C44" s="74">
        <f>B44*100/B46</f>
        <v>36.36363636363637</v>
      </c>
      <c r="D44" s="74">
        <f>+'ผด 02 ยธ 1'!D50</f>
        <v>992000</v>
      </c>
      <c r="E44" s="74">
        <f>D44*100/D46</f>
        <v>14.849187935034802</v>
      </c>
      <c r="F44" s="75" t="s">
        <v>9</v>
      </c>
    </row>
    <row r="45" spans="1:6" ht="20.25" customHeight="1">
      <c r="A45" s="195" t="s">
        <v>547</v>
      </c>
      <c r="B45" s="73">
        <v>7</v>
      </c>
      <c r="C45" s="74">
        <f>B45*100/B46</f>
        <v>63.63636363636363</v>
      </c>
      <c r="D45" s="74">
        <f>+'ผด 02 ยธ 1'!D115</f>
        <v>5688500</v>
      </c>
      <c r="E45" s="74">
        <f>D45*100/D46</f>
        <v>85.1508120649652</v>
      </c>
      <c r="F45" s="75"/>
    </row>
    <row r="46" spans="1:6" ht="20.25" customHeight="1">
      <c r="A46" s="196" t="s">
        <v>1</v>
      </c>
      <c r="B46" s="197">
        <f>SUM(B44:B45)</f>
        <v>11</v>
      </c>
      <c r="C46" s="198">
        <f>SUM(C44:C45)</f>
        <v>100</v>
      </c>
      <c r="D46" s="198">
        <f>SUM(D44:D45)</f>
        <v>6680500</v>
      </c>
      <c r="E46" s="198">
        <f>SUM(E44:E45)</f>
        <v>100</v>
      </c>
      <c r="F46" s="199"/>
    </row>
    <row r="47" spans="1:6" ht="20.25" customHeight="1">
      <c r="A47" s="200" t="s">
        <v>152</v>
      </c>
      <c r="B47" s="69"/>
      <c r="C47" s="70"/>
      <c r="D47" s="70"/>
      <c r="E47" s="70"/>
      <c r="F47" s="201"/>
    </row>
    <row r="48" spans="1:7" ht="20.25" customHeight="1">
      <c r="A48" s="202" t="s">
        <v>44</v>
      </c>
      <c r="B48" s="73">
        <v>9</v>
      </c>
      <c r="C48" s="74">
        <f>+B48*100/B56</f>
        <v>25</v>
      </c>
      <c r="D48" s="74">
        <f>+'ผด02 ยธ 2'!D90</f>
        <v>342000</v>
      </c>
      <c r="E48" s="74">
        <f>+D48*100/D56</f>
        <v>4.02542372881356</v>
      </c>
      <c r="F48" s="75" t="s">
        <v>153</v>
      </c>
      <c r="G48" s="76"/>
    </row>
    <row r="49" spans="1:6" ht="20.25" customHeight="1">
      <c r="A49" s="202" t="s">
        <v>283</v>
      </c>
      <c r="B49" s="73">
        <v>7</v>
      </c>
      <c r="C49" s="74">
        <f>+B49*100/B56</f>
        <v>19.444444444444443</v>
      </c>
      <c r="D49" s="74">
        <f>+'ผด02 ยธ 2'!D171</f>
        <v>1514000</v>
      </c>
      <c r="E49" s="74">
        <f>+D49*100/D56</f>
        <v>17.82015065913371</v>
      </c>
      <c r="F49" s="75" t="s">
        <v>39</v>
      </c>
    </row>
    <row r="50" spans="1:6" ht="20.25" customHeight="1">
      <c r="A50" s="202" t="s">
        <v>321</v>
      </c>
      <c r="B50" s="73">
        <v>5</v>
      </c>
      <c r="C50" s="74">
        <f>+B50*100/B56</f>
        <v>13.88888888888889</v>
      </c>
      <c r="D50" s="74">
        <f>+'ผด02 ยธ 2'!D219</f>
        <v>380000</v>
      </c>
      <c r="E50" s="74">
        <f>+D50*100/D56</f>
        <v>4.472693032015066</v>
      </c>
      <c r="F50" s="75" t="s">
        <v>153</v>
      </c>
    </row>
    <row r="51" spans="1:6" ht="20.25" customHeight="1">
      <c r="A51" s="202" t="s">
        <v>315</v>
      </c>
      <c r="B51" s="73">
        <v>1</v>
      </c>
      <c r="C51" s="74">
        <f>+B51*100/B56</f>
        <v>2.7777777777777777</v>
      </c>
      <c r="D51" s="74">
        <f>+'ผด02 ยธ 2'!D256</f>
        <v>498000</v>
      </c>
      <c r="E51" s="74">
        <f>+D51*100/D56</f>
        <v>5.861581920903955</v>
      </c>
      <c r="F51" s="75" t="s">
        <v>9</v>
      </c>
    </row>
    <row r="52" spans="1:6" ht="20.25" customHeight="1">
      <c r="A52" s="202" t="s">
        <v>322</v>
      </c>
      <c r="B52" s="73">
        <v>7</v>
      </c>
      <c r="C52" s="74">
        <f>+B52*100/B56</f>
        <v>19.444444444444443</v>
      </c>
      <c r="D52" s="74">
        <f>+'ผด02 ยธ 2'!D302</f>
        <v>353100</v>
      </c>
      <c r="E52" s="74">
        <f>+D52*100/D56</f>
        <v>4.156073446327683</v>
      </c>
      <c r="F52" s="75" t="s">
        <v>153</v>
      </c>
    </row>
    <row r="53" spans="1:6" ht="20.25" customHeight="1">
      <c r="A53" s="202" t="s">
        <v>356</v>
      </c>
      <c r="B53" s="73">
        <v>2</v>
      </c>
      <c r="C53" s="74">
        <f>+B53*100/B56</f>
        <v>5.555555555555555</v>
      </c>
      <c r="D53" s="74">
        <f>+'ผด02 ยธ 2'!D326</f>
        <v>70000</v>
      </c>
      <c r="E53" s="74">
        <f>+D53*100/D56</f>
        <v>0.8239171374764596</v>
      </c>
      <c r="F53" s="75" t="s">
        <v>39</v>
      </c>
    </row>
    <row r="54" spans="1:6" ht="20.25" customHeight="1">
      <c r="A54" s="202" t="s">
        <v>343</v>
      </c>
      <c r="B54" s="73">
        <v>1</v>
      </c>
      <c r="C54" s="74">
        <f>+B54*100/B56</f>
        <v>2.7777777777777777</v>
      </c>
      <c r="D54" s="74">
        <f>+'ผด02 ยธ 2'!D351</f>
        <v>10000</v>
      </c>
      <c r="E54" s="74">
        <f>+D54*100/D56</f>
        <v>0.11770244821092278</v>
      </c>
      <c r="F54" s="75" t="s">
        <v>153</v>
      </c>
    </row>
    <row r="55" spans="1:6" ht="20.25" customHeight="1">
      <c r="A55" s="202" t="s">
        <v>77</v>
      </c>
      <c r="B55" s="73">
        <v>4</v>
      </c>
      <c r="C55" s="74">
        <f>+B55*100/B56</f>
        <v>11.11111111111111</v>
      </c>
      <c r="D55" s="74">
        <f>+'ผด02 ยธ 2'!D385</f>
        <v>5328900</v>
      </c>
      <c r="E55" s="74">
        <f>+D55*100/D56</f>
        <v>62.722457627118644</v>
      </c>
      <c r="F55" s="75" t="s">
        <v>153</v>
      </c>
    </row>
    <row r="56" spans="1:7" s="85" customFormat="1" ht="20.25" customHeight="1">
      <c r="A56" s="203" t="s">
        <v>1</v>
      </c>
      <c r="B56" s="197">
        <f>SUM(B48:B55)</f>
        <v>36</v>
      </c>
      <c r="C56" s="198">
        <f>+B56*100/B56</f>
        <v>100</v>
      </c>
      <c r="D56" s="198">
        <f>SUM(D48:D55)</f>
        <v>8496000</v>
      </c>
      <c r="E56" s="198">
        <f>+D56*100/D56</f>
        <v>100</v>
      </c>
      <c r="F56" s="204"/>
      <c r="G56" s="84"/>
    </row>
    <row r="57" spans="1:6" ht="20.25" customHeight="1">
      <c r="A57" s="205" t="s">
        <v>133</v>
      </c>
      <c r="B57" s="73"/>
      <c r="C57" s="206"/>
      <c r="D57" s="74"/>
      <c r="E57" s="74"/>
      <c r="F57" s="75"/>
    </row>
    <row r="58" spans="1:6" ht="20.25" customHeight="1">
      <c r="A58" s="72" t="s">
        <v>134</v>
      </c>
      <c r="B58" s="73"/>
      <c r="C58" s="74"/>
      <c r="D58" s="74"/>
      <c r="E58" s="74"/>
      <c r="F58" s="207"/>
    </row>
    <row r="59" spans="1:7" ht="20.25" customHeight="1">
      <c r="A59" s="202" t="s">
        <v>136</v>
      </c>
      <c r="B59" s="73">
        <v>3</v>
      </c>
      <c r="C59" s="74">
        <f>+B59*100/B60</f>
        <v>100</v>
      </c>
      <c r="D59" s="74">
        <f>+'ผด02 ยธ 3'!D47</f>
        <v>60000</v>
      </c>
      <c r="E59" s="74">
        <f>+D59*100/D60</f>
        <v>100</v>
      </c>
      <c r="F59" s="208" t="s">
        <v>39</v>
      </c>
      <c r="G59" s="76"/>
    </row>
    <row r="60" spans="1:7" s="85" customFormat="1" ht="23.25" customHeight="1">
      <c r="A60" s="203" t="s">
        <v>1</v>
      </c>
      <c r="B60" s="197">
        <f>SUM(B58:B59)</f>
        <v>3</v>
      </c>
      <c r="C60" s="198">
        <f>SUM(C57:C59)</f>
        <v>100</v>
      </c>
      <c r="D60" s="198">
        <f>SUM(D58:D59)</f>
        <v>60000</v>
      </c>
      <c r="E60" s="198">
        <f>SUM(E58:E59)</f>
        <v>100</v>
      </c>
      <c r="F60" s="204"/>
      <c r="G60" s="84"/>
    </row>
    <row r="61" spans="1:6" ht="14.25" customHeight="1">
      <c r="A61" s="86"/>
      <c r="B61" s="87"/>
      <c r="C61" s="88"/>
      <c r="D61" s="88"/>
      <c r="E61" s="88"/>
      <c r="F61" s="89"/>
    </row>
    <row r="62" spans="1:6" ht="19.5" customHeight="1">
      <c r="A62" s="86"/>
      <c r="B62" s="87"/>
      <c r="C62" s="88"/>
      <c r="D62" s="88"/>
      <c r="E62" s="90"/>
      <c r="F62" s="223" t="s">
        <v>175</v>
      </c>
    </row>
    <row r="63" ht="22.5" customHeight="1">
      <c r="F63" s="78" t="s">
        <v>40</v>
      </c>
    </row>
    <row r="64" spans="1:6" ht="18.75" customHeight="1">
      <c r="A64" s="331" t="s">
        <v>34</v>
      </c>
      <c r="B64" s="331"/>
      <c r="C64" s="331"/>
      <c r="D64" s="331"/>
      <c r="E64" s="331"/>
      <c r="F64" s="331"/>
    </row>
    <row r="65" spans="1:6" ht="18.75" customHeight="1">
      <c r="A65" s="331" t="str">
        <f>+A37</f>
        <v>แผนการดำเนินงาน  ประจำปีงบประมาณ พ.ศ. 2564</v>
      </c>
      <c r="B65" s="331"/>
      <c r="C65" s="331"/>
      <c r="D65" s="331"/>
      <c r="E65" s="331"/>
      <c r="F65" s="331"/>
    </row>
    <row r="66" spans="1:6" ht="18.75" customHeight="1">
      <c r="A66" s="331" t="s">
        <v>27</v>
      </c>
      <c r="B66" s="331"/>
      <c r="C66" s="331"/>
      <c r="D66" s="331"/>
      <c r="E66" s="331"/>
      <c r="F66" s="331"/>
    </row>
    <row r="67" spans="1:6" ht="15.75" customHeight="1">
      <c r="A67" s="79"/>
      <c r="B67" s="80"/>
      <c r="C67" s="80"/>
      <c r="D67" s="80"/>
      <c r="E67" s="80"/>
      <c r="F67" s="79"/>
    </row>
    <row r="68" spans="1:6" ht="20.25" customHeight="1">
      <c r="A68" s="332" t="s">
        <v>42</v>
      </c>
      <c r="B68" s="81" t="s">
        <v>2</v>
      </c>
      <c r="C68" s="81" t="s">
        <v>4</v>
      </c>
      <c r="D68" s="81" t="s">
        <v>26</v>
      </c>
      <c r="E68" s="81" t="s">
        <v>23</v>
      </c>
      <c r="F68" s="192" t="s">
        <v>7</v>
      </c>
    </row>
    <row r="69" spans="1:6" ht="20.25" customHeight="1">
      <c r="A69" s="333"/>
      <c r="B69" s="82" t="s">
        <v>3</v>
      </c>
      <c r="C69" s="82" t="s">
        <v>5</v>
      </c>
      <c r="D69" s="82" t="s">
        <v>6</v>
      </c>
      <c r="E69" s="82" t="s">
        <v>24</v>
      </c>
      <c r="F69" s="193" t="s">
        <v>25</v>
      </c>
    </row>
    <row r="70" spans="1:6" ht="15.75">
      <c r="A70" s="200" t="s">
        <v>137</v>
      </c>
      <c r="B70" s="69"/>
      <c r="C70" s="70"/>
      <c r="D70" s="70"/>
      <c r="E70" s="70"/>
      <c r="F70" s="201"/>
    </row>
    <row r="71" spans="1:6" ht="15.75">
      <c r="A71" s="205" t="s">
        <v>138</v>
      </c>
      <c r="B71" s="73"/>
      <c r="C71" s="74"/>
      <c r="D71" s="74"/>
      <c r="E71" s="74"/>
      <c r="F71" s="75"/>
    </row>
    <row r="72" spans="1:6" ht="15.75">
      <c r="A72" s="195" t="s">
        <v>139</v>
      </c>
      <c r="B72" s="73">
        <v>2</v>
      </c>
      <c r="C72" s="74">
        <f>+B72*100/B73</f>
        <v>100</v>
      </c>
      <c r="D72" s="74">
        <f>+'ผด02 ยธ 4'!$D$46</f>
        <v>64000</v>
      </c>
      <c r="E72" s="74">
        <f>+D72*100/D73</f>
        <v>100</v>
      </c>
      <c r="F72" s="75" t="s">
        <v>153</v>
      </c>
    </row>
    <row r="73" spans="1:7" s="85" customFormat="1" ht="21.75" customHeight="1">
      <c r="A73" s="209" t="s">
        <v>1</v>
      </c>
      <c r="B73" s="197">
        <f>SUM(B72:B72)</f>
        <v>2</v>
      </c>
      <c r="C73" s="197">
        <f>SUM(C72:C72)</f>
        <v>100</v>
      </c>
      <c r="D73" s="198">
        <f>SUM(D72:D72)</f>
        <v>64000</v>
      </c>
      <c r="E73" s="197">
        <f>SUM(E72:E72)</f>
        <v>100</v>
      </c>
      <c r="F73" s="204"/>
      <c r="G73" s="84"/>
    </row>
    <row r="74" spans="1:6" ht="23.25" customHeight="1">
      <c r="A74" s="210" t="s">
        <v>140</v>
      </c>
      <c r="B74" s="69"/>
      <c r="C74" s="74"/>
      <c r="D74" s="70"/>
      <c r="E74" s="211"/>
      <c r="F74" s="5"/>
    </row>
    <row r="75" spans="1:6" ht="15.75" customHeight="1">
      <c r="A75" s="212" t="s">
        <v>141</v>
      </c>
      <c r="B75" s="73"/>
      <c r="C75" s="74"/>
      <c r="D75" s="74"/>
      <c r="E75" s="211"/>
      <c r="F75" s="3"/>
    </row>
    <row r="76" spans="1:6" ht="15.75">
      <c r="A76" s="195" t="s">
        <v>98</v>
      </c>
      <c r="B76" s="73">
        <v>3</v>
      </c>
      <c r="C76" s="74">
        <f>+B76*100/B77</f>
        <v>100</v>
      </c>
      <c r="D76" s="74">
        <f>+'ผด02 ยธ 5'!D48</f>
        <v>55000</v>
      </c>
      <c r="E76" s="211">
        <f>+D76*100/D77</f>
        <v>100</v>
      </c>
      <c r="F76" s="75" t="s">
        <v>153</v>
      </c>
    </row>
    <row r="77" spans="1:7" s="93" customFormat="1" ht="21" customHeight="1">
      <c r="A77" s="213" t="s">
        <v>1</v>
      </c>
      <c r="B77" s="214">
        <f>SUM(B75:B76)</f>
        <v>3</v>
      </c>
      <c r="C77" s="215">
        <f>SUM(C76:C76)</f>
        <v>100</v>
      </c>
      <c r="D77" s="215">
        <f>SUM(D76:D76)</f>
        <v>55000</v>
      </c>
      <c r="E77" s="216">
        <f>SUM(E76:E76)</f>
        <v>100</v>
      </c>
      <c r="F77" s="217"/>
      <c r="G77" s="92"/>
    </row>
    <row r="78" spans="1:6" ht="23.25" customHeight="1">
      <c r="A78" s="210" t="s">
        <v>142</v>
      </c>
      <c r="B78" s="69"/>
      <c r="C78" s="74"/>
      <c r="D78" s="70"/>
      <c r="E78" s="211"/>
      <c r="F78" s="5"/>
    </row>
    <row r="79" spans="1:6" ht="15.75">
      <c r="A79" s="212" t="s">
        <v>143</v>
      </c>
      <c r="B79" s="73"/>
      <c r="C79" s="74"/>
      <c r="D79" s="74"/>
      <c r="E79" s="211"/>
      <c r="F79" s="3"/>
    </row>
    <row r="80" spans="1:6" ht="15.75">
      <c r="A80" s="195" t="s">
        <v>144</v>
      </c>
      <c r="B80" s="73">
        <v>2</v>
      </c>
      <c r="C80" s="74">
        <f>+B80*100/B83</f>
        <v>40</v>
      </c>
      <c r="D80" s="74">
        <f>+'ผด02 ยธ 6'!D46</f>
        <v>460000</v>
      </c>
      <c r="E80" s="211">
        <f>+D80*100/D83</f>
        <v>79.3103448275862</v>
      </c>
      <c r="F80" s="75" t="s">
        <v>153</v>
      </c>
    </row>
    <row r="81" spans="1:6" ht="15.75">
      <c r="A81" s="202" t="s">
        <v>145</v>
      </c>
      <c r="B81" s="73">
        <v>2</v>
      </c>
      <c r="C81" s="74">
        <f>+B81*100/B83</f>
        <v>40</v>
      </c>
      <c r="D81" s="74">
        <f>+'ผด02 ยธ 6'!D77</f>
        <v>110000</v>
      </c>
      <c r="E81" s="211">
        <f>+D81*100/D83</f>
        <v>18.96551724137931</v>
      </c>
      <c r="F81" s="75" t="s">
        <v>153</v>
      </c>
    </row>
    <row r="82" spans="1:6" ht="15.75">
      <c r="A82" s="202" t="s">
        <v>146</v>
      </c>
      <c r="B82" s="73">
        <v>1</v>
      </c>
      <c r="C82" s="74">
        <f>+B82*100/B83</f>
        <v>20</v>
      </c>
      <c r="D82" s="74">
        <f>+'ผด02 ยธ 6'!D99</f>
        <v>10000</v>
      </c>
      <c r="E82" s="211">
        <f>+D82*100/D83</f>
        <v>1.7241379310344827</v>
      </c>
      <c r="F82" s="75" t="s">
        <v>153</v>
      </c>
    </row>
    <row r="83" spans="1:6" s="85" customFormat="1" ht="21" customHeight="1">
      <c r="A83" s="209" t="s">
        <v>1</v>
      </c>
      <c r="B83" s="197">
        <f>SUM(B80:B82)</f>
        <v>5</v>
      </c>
      <c r="C83" s="198">
        <f>SUM(C80:C82)</f>
        <v>100</v>
      </c>
      <c r="D83" s="198">
        <f>SUM(D80:D82)</f>
        <v>580000</v>
      </c>
      <c r="E83" s="218">
        <f>SUM(E80:E82)</f>
        <v>100</v>
      </c>
      <c r="F83" s="204"/>
    </row>
    <row r="84" spans="1:6" ht="30.75" customHeight="1">
      <c r="A84" s="219" t="s">
        <v>41</v>
      </c>
      <c r="B84" s="220">
        <f>+B83+B77+B73+B60+B56+B46</f>
        <v>60</v>
      </c>
      <c r="C84" s="221">
        <f>+B84*100/B84</f>
        <v>100</v>
      </c>
      <c r="D84" s="221">
        <f>+D83+D77+D73+D60+D56+D46</f>
        <v>15935500</v>
      </c>
      <c r="E84" s="221">
        <f>+D84*100/D84</f>
        <v>100</v>
      </c>
      <c r="F84" s="222"/>
    </row>
    <row r="85" ht="16.5" customHeight="1">
      <c r="F85" s="94"/>
    </row>
    <row r="86" ht="16.5" customHeight="1"/>
    <row r="87" ht="16.5" customHeight="1"/>
    <row r="88" ht="16.5" customHeight="1"/>
    <row r="89" ht="16.5" customHeight="1"/>
    <row r="91" ht="15.75">
      <c r="F91" s="223" t="s">
        <v>176</v>
      </c>
    </row>
    <row r="92" spans="1:7" s="85" customFormat="1" ht="20.25" customHeight="1">
      <c r="A92" s="91"/>
      <c r="B92" s="87"/>
      <c r="C92" s="88"/>
      <c r="D92" s="88"/>
      <c r="E92" s="90"/>
      <c r="F92" s="95"/>
      <c r="G92" s="84"/>
    </row>
  </sheetData>
  <sheetProtection/>
  <mergeCells count="11">
    <mergeCell ref="A12:F12"/>
    <mergeCell ref="A13:F13"/>
    <mergeCell ref="A14:F14"/>
    <mergeCell ref="A36:F36"/>
    <mergeCell ref="A37:F37"/>
    <mergeCell ref="A38:F38"/>
    <mergeCell ref="A40:A41"/>
    <mergeCell ref="A64:F64"/>
    <mergeCell ref="A65:F65"/>
    <mergeCell ref="A66:F66"/>
    <mergeCell ref="A68:A69"/>
  </mergeCells>
  <printOptions/>
  <pageMargins left="0.6692913385826772" right="0.15748031496062992" top="0.4330708661417323" bottom="0.11811023622047245" header="0.15748031496062992" footer="0.2362204724409449"/>
  <pageSetup horizontalDpi="600" verticalDpi="600" orientation="landscape" paperSize="9" r:id="rId2"/>
  <headerFooter alignWithMargins="0">
    <oddFooter>&amp;R&amp;"TH SarabunIT๙,ตัวเอียง"&amp;12&amp;G  แผนการดำเนินงาน ประจำปีงบประมาณ พ.ศ. 2564</oddFooter>
  </headerFooter>
  <ignoredErrors>
    <ignoredError sqref="D77:D79" 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W320"/>
  <sheetViews>
    <sheetView showGridLines="0" view="pageBreakPreview" zoomScale="110" zoomScaleSheetLayoutView="110" zoomScalePageLayoutView="0" workbookViewId="0" topLeftCell="C79">
      <selection activeCell="S79" sqref="S1:W16384"/>
    </sheetView>
  </sheetViews>
  <sheetFormatPr defaultColWidth="3.421875" defaultRowHeight="12.75"/>
  <cols>
    <col min="1" max="1" width="5.00390625" style="20" customWidth="1"/>
    <col min="2" max="3" width="27.8515625" style="20" customWidth="1"/>
    <col min="4" max="4" width="12.421875" style="30" customWidth="1"/>
    <col min="5" max="5" width="10.00390625" style="31" customWidth="1"/>
    <col min="6" max="6" width="9.57421875" style="31" customWidth="1"/>
    <col min="7" max="18" width="3.8515625" style="31" customWidth="1"/>
    <col min="19" max="19" width="10.00390625" style="112" customWidth="1"/>
    <col min="20" max="20" width="4.140625" style="112" customWidth="1"/>
    <col min="21" max="21" width="4.421875" style="112" customWidth="1"/>
    <col min="22" max="22" width="5.8515625" style="112" customWidth="1"/>
    <col min="23" max="23" width="3.57421875" style="112" customWidth="1"/>
    <col min="24" max="250" width="9.140625" style="20" customWidth="1"/>
    <col min="251" max="16384" width="3.421875" style="20" customWidth="1"/>
  </cols>
  <sheetData>
    <row r="7" ht="26.25">
      <c r="C7" s="300" t="s">
        <v>31</v>
      </c>
    </row>
    <row r="9" ht="23.25">
      <c r="C9" s="301" t="s">
        <v>42</v>
      </c>
    </row>
    <row r="10" ht="23.25">
      <c r="C10" s="302" t="s">
        <v>546</v>
      </c>
    </row>
    <row r="11" ht="23.25">
      <c r="C11" s="302" t="s">
        <v>547</v>
      </c>
    </row>
    <row r="12" ht="23.25">
      <c r="C12" s="302"/>
    </row>
    <row r="13" ht="23.25">
      <c r="C13" s="302"/>
    </row>
    <row r="14" ht="23.25">
      <c r="C14" s="302"/>
    </row>
    <row r="15" ht="20.25">
      <c r="C15" s="47"/>
    </row>
    <row r="26" spans="17:18" ht="21" customHeight="1">
      <c r="Q26" s="335" t="s">
        <v>129</v>
      </c>
      <c r="R26" s="335"/>
    </row>
    <row r="27" spans="1:18" ht="23.25" customHeight="1">
      <c r="A27" s="335" t="s">
        <v>28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</row>
    <row r="28" spans="1:18" ht="21.75" customHeight="1">
      <c r="A28" s="335" t="str">
        <f>+'ผด01 ปี 61'!A12:F12</f>
        <v>บัญชีสรุปจำนวนโครงการและงบประมาณ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</row>
    <row r="29" spans="1:18" ht="20.25">
      <c r="A29" s="340" t="s">
        <v>27</v>
      </c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</row>
    <row r="30" spans="1:9" ht="20.25">
      <c r="A30" s="48" t="s">
        <v>43</v>
      </c>
      <c r="B30" s="35"/>
      <c r="C30" s="38"/>
      <c r="D30" s="37"/>
      <c r="E30" s="38"/>
      <c r="F30" s="33"/>
      <c r="G30" s="33"/>
      <c r="H30" s="33"/>
      <c r="I30" s="33"/>
    </row>
    <row r="31" spans="2:18" ht="20.25">
      <c r="B31" s="336" t="s">
        <v>546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</row>
    <row r="32" spans="1:23" s="55" customFormat="1" ht="23.25" customHeight="1">
      <c r="A32" s="337" t="s">
        <v>10</v>
      </c>
      <c r="B32" s="339" t="s">
        <v>38</v>
      </c>
      <c r="C32" s="49" t="s">
        <v>36</v>
      </c>
      <c r="D32" s="40" t="s">
        <v>0</v>
      </c>
      <c r="E32" s="41" t="s">
        <v>29</v>
      </c>
      <c r="F32" s="41" t="s">
        <v>30</v>
      </c>
      <c r="G32" s="339" t="s">
        <v>191</v>
      </c>
      <c r="H32" s="339"/>
      <c r="I32" s="339"/>
      <c r="J32" s="339" t="s">
        <v>367</v>
      </c>
      <c r="K32" s="339"/>
      <c r="L32" s="339"/>
      <c r="M32" s="339"/>
      <c r="N32" s="339"/>
      <c r="O32" s="339"/>
      <c r="P32" s="339"/>
      <c r="Q32" s="339"/>
      <c r="R32" s="339"/>
      <c r="S32" s="112"/>
      <c r="T32" s="112"/>
      <c r="U32" s="112"/>
      <c r="V32" s="112"/>
      <c r="W32" s="112"/>
    </row>
    <row r="33" spans="1:23" s="55" customFormat="1" ht="37.5">
      <c r="A33" s="338"/>
      <c r="B33" s="339"/>
      <c r="C33" s="50" t="s">
        <v>37</v>
      </c>
      <c r="D33" s="42" t="s">
        <v>6</v>
      </c>
      <c r="E33" s="43" t="s">
        <v>25</v>
      </c>
      <c r="F33" s="43" t="s">
        <v>35</v>
      </c>
      <c r="G33" s="44" t="s">
        <v>11</v>
      </c>
      <c r="H33" s="44" t="s">
        <v>12</v>
      </c>
      <c r="I33" s="44" t="s">
        <v>13</v>
      </c>
      <c r="J33" s="44" t="s">
        <v>14</v>
      </c>
      <c r="K33" s="44" t="s">
        <v>15</v>
      </c>
      <c r="L33" s="44" t="s">
        <v>16</v>
      </c>
      <c r="M33" s="44" t="s">
        <v>17</v>
      </c>
      <c r="N33" s="44" t="s">
        <v>18</v>
      </c>
      <c r="O33" s="44" t="s">
        <v>19</v>
      </c>
      <c r="P33" s="44" t="s">
        <v>20</v>
      </c>
      <c r="Q33" s="44" t="s">
        <v>21</v>
      </c>
      <c r="R33" s="44" t="s">
        <v>22</v>
      </c>
      <c r="S33" s="112"/>
      <c r="T33" s="112"/>
      <c r="U33" s="112"/>
      <c r="V33" s="112"/>
      <c r="W33" s="112"/>
    </row>
    <row r="34" spans="1:18" ht="17.25" customHeight="1">
      <c r="A34" s="8">
        <v>1</v>
      </c>
      <c r="B34" s="121" t="s">
        <v>548</v>
      </c>
      <c r="C34" s="6" t="s">
        <v>551</v>
      </c>
      <c r="D34" s="51">
        <v>359000</v>
      </c>
      <c r="E34" s="5" t="s">
        <v>568</v>
      </c>
      <c r="F34" s="7" t="s">
        <v>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23" ht="17.25" customHeight="1">
      <c r="A35" s="2"/>
      <c r="B35" s="288" t="s">
        <v>549</v>
      </c>
      <c r="C35" s="3" t="s">
        <v>561</v>
      </c>
      <c r="D35" s="291" t="s">
        <v>616</v>
      </c>
      <c r="E35" s="2" t="s">
        <v>33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12" t="s">
        <v>553</v>
      </c>
      <c r="T35" s="112" t="s">
        <v>174</v>
      </c>
      <c r="U35" s="112">
        <v>1</v>
      </c>
      <c r="V35" s="112" t="s">
        <v>10</v>
      </c>
      <c r="W35" s="112">
        <v>63</v>
      </c>
    </row>
    <row r="36" spans="1:18" ht="17.25" customHeight="1">
      <c r="A36" s="2"/>
      <c r="B36" s="288" t="s">
        <v>550</v>
      </c>
      <c r="C36" s="10" t="s">
        <v>560</v>
      </c>
      <c r="D36" s="52"/>
      <c r="E36" s="2"/>
      <c r="F36" s="6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7.25" customHeight="1">
      <c r="A37" s="287"/>
      <c r="B37" s="288"/>
      <c r="C37" s="10" t="s">
        <v>552</v>
      </c>
      <c r="D37" s="289"/>
      <c r="E37" s="2"/>
      <c r="F37" s="6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7.25" customHeight="1">
      <c r="A38" s="8">
        <v>2</v>
      </c>
      <c r="B38" s="121" t="s">
        <v>582</v>
      </c>
      <c r="C38" s="6" t="s">
        <v>551</v>
      </c>
      <c r="D38" s="51">
        <v>159000</v>
      </c>
      <c r="E38" s="5" t="s">
        <v>587</v>
      </c>
      <c r="F38" s="7" t="s">
        <v>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23" ht="17.25" customHeight="1">
      <c r="A39" s="2"/>
      <c r="B39" s="288" t="s">
        <v>583</v>
      </c>
      <c r="C39" s="3" t="s">
        <v>561</v>
      </c>
      <c r="D39" s="291" t="s">
        <v>616</v>
      </c>
      <c r="E39" s="2" t="s">
        <v>33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12" t="s">
        <v>553</v>
      </c>
      <c r="T39" s="112" t="s">
        <v>174</v>
      </c>
      <c r="U39" s="112">
        <v>1</v>
      </c>
      <c r="V39" s="112" t="s">
        <v>10</v>
      </c>
      <c r="W39" s="112">
        <v>63</v>
      </c>
    </row>
    <row r="40" spans="1:18" ht="17.25" customHeight="1">
      <c r="A40" s="2"/>
      <c r="B40" s="288" t="s">
        <v>584</v>
      </c>
      <c r="C40" s="10" t="s">
        <v>585</v>
      </c>
      <c r="D40" s="52"/>
      <c r="E40" s="2"/>
      <c r="F40" s="6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7.25" customHeight="1">
      <c r="A41" s="287"/>
      <c r="B41" s="288"/>
      <c r="C41" s="10" t="s">
        <v>586</v>
      </c>
      <c r="D41" s="289"/>
      <c r="E41" s="2"/>
      <c r="F41" s="6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7.25" customHeight="1">
      <c r="A42" s="8">
        <v>3</v>
      </c>
      <c r="B42" s="121" t="s">
        <v>582</v>
      </c>
      <c r="C42" s="6" t="s">
        <v>551</v>
      </c>
      <c r="D42" s="51">
        <v>203000</v>
      </c>
      <c r="E42" s="5" t="s">
        <v>587</v>
      </c>
      <c r="F42" s="7" t="s">
        <v>9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23" ht="17.25" customHeight="1">
      <c r="A43" s="2"/>
      <c r="B43" s="288" t="s">
        <v>590</v>
      </c>
      <c r="C43" s="3" t="s">
        <v>592</v>
      </c>
      <c r="D43" s="291" t="s">
        <v>616</v>
      </c>
      <c r="E43" s="2" t="s">
        <v>33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12" t="s">
        <v>553</v>
      </c>
      <c r="T43" s="112" t="s">
        <v>174</v>
      </c>
      <c r="U43" s="112">
        <v>1</v>
      </c>
      <c r="V43" s="112" t="s">
        <v>10</v>
      </c>
      <c r="W43" s="112">
        <v>63</v>
      </c>
    </row>
    <row r="44" spans="1:18" ht="17.25" customHeight="1">
      <c r="A44" s="2"/>
      <c r="B44" s="288" t="s">
        <v>591</v>
      </c>
      <c r="C44" s="10" t="s">
        <v>593</v>
      </c>
      <c r="D44" s="52"/>
      <c r="E44" s="2"/>
      <c r="F44" s="6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7.25" customHeight="1">
      <c r="A45" s="287"/>
      <c r="B45" s="288"/>
      <c r="C45" s="10" t="s">
        <v>594</v>
      </c>
      <c r="D45" s="289"/>
      <c r="E45" s="2"/>
      <c r="F45" s="6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7.25" customHeight="1">
      <c r="A46" s="8">
        <v>4</v>
      </c>
      <c r="B46" s="121" t="s">
        <v>595</v>
      </c>
      <c r="C46" s="6" t="s">
        <v>551</v>
      </c>
      <c r="D46" s="51">
        <v>271000</v>
      </c>
      <c r="E46" s="5" t="s">
        <v>600</v>
      </c>
      <c r="F46" s="7" t="s">
        <v>9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23" ht="17.25" customHeight="1">
      <c r="A47" s="2"/>
      <c r="B47" s="288" t="s">
        <v>596</v>
      </c>
      <c r="C47" s="3" t="s">
        <v>592</v>
      </c>
      <c r="D47" s="291" t="s">
        <v>616</v>
      </c>
      <c r="E47" s="2" t="s">
        <v>33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12" t="s">
        <v>553</v>
      </c>
      <c r="T47" s="112" t="s">
        <v>174</v>
      </c>
      <c r="U47" s="112">
        <v>1</v>
      </c>
      <c r="V47" s="112" t="s">
        <v>10</v>
      </c>
      <c r="W47" s="112">
        <v>63</v>
      </c>
    </row>
    <row r="48" spans="1:18" ht="17.25" customHeight="1">
      <c r="A48" s="2"/>
      <c r="B48" s="288" t="s">
        <v>597</v>
      </c>
      <c r="C48" s="10" t="s">
        <v>598</v>
      </c>
      <c r="D48" s="52"/>
      <c r="E48" s="2"/>
      <c r="F48" s="6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7.25" customHeight="1">
      <c r="A49" s="287"/>
      <c r="B49" s="288" t="s">
        <v>289</v>
      </c>
      <c r="C49" s="10" t="s">
        <v>599</v>
      </c>
      <c r="D49" s="289"/>
      <c r="E49" s="2"/>
      <c r="F49" s="6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23" s="130" customFormat="1" ht="18.75">
      <c r="A50" s="96" t="s">
        <v>1</v>
      </c>
      <c r="B50" s="96">
        <v>4</v>
      </c>
      <c r="C50" s="97" t="s">
        <v>38</v>
      </c>
      <c r="D50" s="98">
        <f>+D46+D42+D38+D34</f>
        <v>992000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54"/>
      <c r="T50" s="154"/>
      <c r="U50" s="154"/>
      <c r="V50" s="154"/>
      <c r="W50" s="154"/>
    </row>
    <row r="51" spans="17:18" ht="18.75">
      <c r="Q51" s="125" t="s">
        <v>160</v>
      </c>
      <c r="R51" s="125">
        <v>8</v>
      </c>
    </row>
    <row r="52" spans="17:18" ht="21" customHeight="1">
      <c r="Q52" s="335" t="s">
        <v>129</v>
      </c>
      <c r="R52" s="335"/>
    </row>
    <row r="53" spans="1:18" ht="23.25" customHeight="1">
      <c r="A53" s="335" t="s">
        <v>28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1:18" ht="21.75" customHeight="1">
      <c r="A54" s="335" t="str">
        <f>+'ผด01 ปี 61'!A37:F37</f>
        <v>แผนการดำเนินงาน  ประจำปีงบประมาณ พ.ศ. 2564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</row>
    <row r="55" spans="1:18" ht="20.25">
      <c r="A55" s="340" t="s">
        <v>27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</row>
    <row r="56" spans="1:9" ht="20.25">
      <c r="A56" s="48" t="s">
        <v>43</v>
      </c>
      <c r="B56" s="35"/>
      <c r="C56" s="38"/>
      <c r="D56" s="37"/>
      <c r="E56" s="38"/>
      <c r="F56" s="33"/>
      <c r="G56" s="33"/>
      <c r="H56" s="33"/>
      <c r="I56" s="33"/>
    </row>
    <row r="57" spans="2:18" ht="20.25">
      <c r="B57" s="336" t="s">
        <v>547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</row>
    <row r="58" spans="1:23" s="55" customFormat="1" ht="23.25" customHeight="1">
      <c r="A58" s="337" t="s">
        <v>10</v>
      </c>
      <c r="B58" s="339" t="s">
        <v>38</v>
      </c>
      <c r="C58" s="49" t="s">
        <v>36</v>
      </c>
      <c r="D58" s="40" t="s">
        <v>0</v>
      </c>
      <c r="E58" s="41" t="s">
        <v>29</v>
      </c>
      <c r="F58" s="41" t="s">
        <v>30</v>
      </c>
      <c r="G58" s="339" t="s">
        <v>191</v>
      </c>
      <c r="H58" s="339"/>
      <c r="I58" s="339"/>
      <c r="J58" s="339" t="s">
        <v>367</v>
      </c>
      <c r="K58" s="339"/>
      <c r="L58" s="339"/>
      <c r="M58" s="339"/>
      <c r="N58" s="339"/>
      <c r="O58" s="339"/>
      <c r="P58" s="339"/>
      <c r="Q58" s="339"/>
      <c r="R58" s="339"/>
      <c r="S58" s="112"/>
      <c r="T58" s="112"/>
      <c r="U58" s="112"/>
      <c r="V58" s="112"/>
      <c r="W58" s="112"/>
    </row>
    <row r="59" spans="1:23" s="55" customFormat="1" ht="37.5">
      <c r="A59" s="338"/>
      <c r="B59" s="339"/>
      <c r="C59" s="50" t="s">
        <v>37</v>
      </c>
      <c r="D59" s="42" t="s">
        <v>6</v>
      </c>
      <c r="E59" s="43" t="s">
        <v>25</v>
      </c>
      <c r="F59" s="43" t="s">
        <v>35</v>
      </c>
      <c r="G59" s="44" t="s">
        <v>11</v>
      </c>
      <c r="H59" s="44" t="s">
        <v>12</v>
      </c>
      <c r="I59" s="44" t="s">
        <v>13</v>
      </c>
      <c r="J59" s="44" t="s">
        <v>14</v>
      </c>
      <c r="K59" s="44" t="s">
        <v>15</v>
      </c>
      <c r="L59" s="44" t="s">
        <v>16</v>
      </c>
      <c r="M59" s="44" t="s">
        <v>17</v>
      </c>
      <c r="N59" s="44" t="s">
        <v>18</v>
      </c>
      <c r="O59" s="44" t="s">
        <v>19</v>
      </c>
      <c r="P59" s="44" t="s">
        <v>20</v>
      </c>
      <c r="Q59" s="44" t="s">
        <v>21</v>
      </c>
      <c r="R59" s="44" t="s">
        <v>22</v>
      </c>
      <c r="S59" s="112"/>
      <c r="T59" s="112"/>
      <c r="U59" s="112"/>
      <c r="V59" s="112"/>
      <c r="W59" s="112"/>
    </row>
    <row r="60" spans="1:22" ht="18.75">
      <c r="A60" s="8">
        <v>1</v>
      </c>
      <c r="B60" s="6" t="s">
        <v>187</v>
      </c>
      <c r="C60" s="6" t="s">
        <v>188</v>
      </c>
      <c r="D60" s="51">
        <f>273500+5000</f>
        <v>278500</v>
      </c>
      <c r="E60" s="5" t="s">
        <v>69</v>
      </c>
      <c r="F60" s="7" t="s">
        <v>9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12" t="s">
        <v>189</v>
      </c>
      <c r="T60" s="112" t="s">
        <v>174</v>
      </c>
      <c r="U60" s="112">
        <v>104</v>
      </c>
      <c r="V60" s="112">
        <v>105</v>
      </c>
    </row>
    <row r="61" spans="1:23" ht="18.75" customHeight="1">
      <c r="A61" s="2"/>
      <c r="B61" s="3"/>
      <c r="C61" s="3" t="s">
        <v>193</v>
      </c>
      <c r="D61" s="178" t="s">
        <v>215</v>
      </c>
      <c r="E61" s="2" t="s">
        <v>32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12" t="s">
        <v>190</v>
      </c>
      <c r="T61" s="112" t="s">
        <v>174</v>
      </c>
      <c r="U61" s="112">
        <v>88</v>
      </c>
      <c r="V61" s="112" t="s">
        <v>10</v>
      </c>
      <c r="W61" s="112">
        <v>63</v>
      </c>
    </row>
    <row r="62" spans="1:18" ht="18.75">
      <c r="A62" s="2"/>
      <c r="B62" s="3"/>
      <c r="C62" s="10" t="s">
        <v>192</v>
      </c>
      <c r="D62" s="52"/>
      <c r="E62" s="2"/>
      <c r="F62" s="6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8.75">
      <c r="A63" s="8">
        <v>2</v>
      </c>
      <c r="B63" s="121" t="s">
        <v>555</v>
      </c>
      <c r="C63" s="24" t="s">
        <v>564</v>
      </c>
      <c r="D63" s="51">
        <v>1142000</v>
      </c>
      <c r="E63" s="5" t="s">
        <v>567</v>
      </c>
      <c r="F63" s="7" t="s">
        <v>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23" ht="18.75" customHeight="1">
      <c r="A64" s="2"/>
      <c r="B64" s="288" t="s">
        <v>556</v>
      </c>
      <c r="C64" s="3" t="s">
        <v>559</v>
      </c>
      <c r="D64" s="291" t="s">
        <v>616</v>
      </c>
      <c r="E64" s="2" t="s">
        <v>33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12" t="s">
        <v>554</v>
      </c>
      <c r="T64" s="112" t="s">
        <v>174</v>
      </c>
      <c r="U64" s="112">
        <v>1</v>
      </c>
      <c r="V64" s="112" t="s">
        <v>10</v>
      </c>
      <c r="W64" s="112">
        <v>1</v>
      </c>
    </row>
    <row r="65" spans="1:18" ht="18.75">
      <c r="A65" s="2"/>
      <c r="B65" s="288" t="s">
        <v>557</v>
      </c>
      <c r="C65" s="10" t="s">
        <v>562</v>
      </c>
      <c r="D65" s="52"/>
      <c r="E65" s="2"/>
      <c r="F65" s="6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8.75">
      <c r="A66" s="287"/>
      <c r="B66" s="288" t="s">
        <v>558</v>
      </c>
      <c r="C66" s="10" t="s">
        <v>563</v>
      </c>
      <c r="D66" s="289"/>
      <c r="E66" s="2"/>
      <c r="F66" s="6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8.75">
      <c r="A67" s="287"/>
      <c r="B67" s="288"/>
      <c r="C67" s="60" t="s">
        <v>572</v>
      </c>
      <c r="D67" s="289"/>
      <c r="E67" s="2"/>
      <c r="F67" s="6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8.75">
      <c r="A68" s="287"/>
      <c r="B68" s="288"/>
      <c r="C68" s="10" t="s">
        <v>565</v>
      </c>
      <c r="D68" s="289"/>
      <c r="E68" s="2"/>
      <c r="F68" s="6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8.75">
      <c r="A69" s="287"/>
      <c r="B69" s="288"/>
      <c r="C69" s="10" t="s">
        <v>566</v>
      </c>
      <c r="D69" s="289"/>
      <c r="E69" s="2"/>
      <c r="F69" s="6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8.75">
      <c r="A70" s="8">
        <v>3</v>
      </c>
      <c r="B70" s="121" t="s">
        <v>569</v>
      </c>
      <c r="C70" s="57" t="s">
        <v>572</v>
      </c>
      <c r="D70" s="51">
        <v>781000</v>
      </c>
      <c r="E70" s="5" t="s">
        <v>588</v>
      </c>
      <c r="F70" s="7" t="s">
        <v>9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23" ht="18.75" customHeight="1">
      <c r="A71" s="2"/>
      <c r="B71" s="288" t="s">
        <v>570</v>
      </c>
      <c r="C71" s="10" t="s">
        <v>573</v>
      </c>
      <c r="D71" s="291" t="s">
        <v>616</v>
      </c>
      <c r="E71" s="2" t="s">
        <v>33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112" t="s">
        <v>554</v>
      </c>
      <c r="T71" s="112" t="s">
        <v>174</v>
      </c>
      <c r="U71" s="112">
        <v>1</v>
      </c>
      <c r="V71" s="112" t="s">
        <v>10</v>
      </c>
      <c r="W71" s="112">
        <v>2</v>
      </c>
    </row>
    <row r="72" spans="1:18" ht="18.75">
      <c r="A72" s="11"/>
      <c r="B72" s="292" t="s">
        <v>571</v>
      </c>
      <c r="C72" s="290" t="s">
        <v>574</v>
      </c>
      <c r="D72" s="293"/>
      <c r="E72" s="11"/>
      <c r="F72" s="29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8.75">
      <c r="A73" s="125"/>
      <c r="B73" s="17"/>
      <c r="C73" s="297"/>
      <c r="D73" s="298"/>
      <c r="E73" s="125"/>
      <c r="F73" s="299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</row>
    <row r="74" spans="1:18" ht="18.75">
      <c r="A74" s="125"/>
      <c r="B74" s="17"/>
      <c r="C74" s="297"/>
      <c r="D74" s="298"/>
      <c r="E74" s="125"/>
      <c r="F74" s="299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8" ht="18.75">
      <c r="A75" s="125"/>
      <c r="B75" s="17"/>
      <c r="C75" s="297"/>
      <c r="D75" s="298"/>
      <c r="E75" s="125"/>
      <c r="F75" s="299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17:18" ht="18.75">
      <c r="Q76" s="125" t="s">
        <v>160</v>
      </c>
      <c r="R76" s="125">
        <f>1+R51</f>
        <v>9</v>
      </c>
    </row>
    <row r="77" spans="17:18" ht="21" customHeight="1">
      <c r="Q77" s="335" t="s">
        <v>129</v>
      </c>
      <c r="R77" s="335"/>
    </row>
    <row r="78" spans="1:18" ht="23.25" customHeight="1">
      <c r="A78" s="335" t="str">
        <f>+A53</f>
        <v>บัญชีโครงการ/กิจกรรม/งบประมาณ</v>
      </c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</row>
    <row r="79" spans="1:18" ht="21.75" customHeight="1">
      <c r="A79" s="335" t="str">
        <f>+A54</f>
        <v>แผนการดำเนินงาน  ประจำปีงบประมาณ พ.ศ. 2564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</row>
    <row r="80" spans="1:18" ht="20.25">
      <c r="A80" s="335" t="str">
        <f>+A55</f>
        <v>องค์การบริหารส่วนตำบลหนองโพ  อำเภอโพธาราม  จังหวัดราชบุรี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</row>
    <row r="81" spans="1:9" ht="20.25">
      <c r="A81" s="48" t="s">
        <v>43</v>
      </c>
      <c r="B81" s="35"/>
      <c r="C81" s="38"/>
      <c r="D81" s="37"/>
      <c r="E81" s="38"/>
      <c r="F81" s="33"/>
      <c r="G81" s="33"/>
      <c r="H81" s="33"/>
      <c r="I81" s="33"/>
    </row>
    <row r="82" spans="2:18" ht="20.25">
      <c r="B82" s="336" t="s">
        <v>547</v>
      </c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</row>
    <row r="83" spans="1:23" s="55" customFormat="1" ht="23.25" customHeight="1">
      <c r="A83" s="337" t="s">
        <v>10</v>
      </c>
      <c r="B83" s="339" t="s">
        <v>38</v>
      </c>
      <c r="C83" s="49" t="s">
        <v>36</v>
      </c>
      <c r="D83" s="40" t="s">
        <v>0</v>
      </c>
      <c r="E83" s="41" t="s">
        <v>29</v>
      </c>
      <c r="F83" s="41" t="s">
        <v>30</v>
      </c>
      <c r="G83" s="339" t="s">
        <v>191</v>
      </c>
      <c r="H83" s="339"/>
      <c r="I83" s="339"/>
      <c r="J83" s="339" t="s">
        <v>367</v>
      </c>
      <c r="K83" s="339"/>
      <c r="L83" s="339"/>
      <c r="M83" s="339"/>
      <c r="N83" s="339"/>
      <c r="O83" s="339"/>
      <c r="P83" s="339"/>
      <c r="Q83" s="339"/>
      <c r="R83" s="339"/>
      <c r="S83" s="112"/>
      <c r="T83" s="112"/>
      <c r="U83" s="112"/>
      <c r="V83" s="112"/>
      <c r="W83" s="112"/>
    </row>
    <row r="84" spans="1:23" s="55" customFormat="1" ht="37.5">
      <c r="A84" s="338"/>
      <c r="B84" s="339"/>
      <c r="C84" s="50" t="s">
        <v>37</v>
      </c>
      <c r="D84" s="42" t="s">
        <v>6</v>
      </c>
      <c r="E84" s="43" t="s">
        <v>25</v>
      </c>
      <c r="F84" s="43" t="s">
        <v>35</v>
      </c>
      <c r="G84" s="44" t="s">
        <v>11</v>
      </c>
      <c r="H84" s="44" t="s">
        <v>12</v>
      </c>
      <c r="I84" s="44" t="s">
        <v>13</v>
      </c>
      <c r="J84" s="44" t="s">
        <v>14</v>
      </c>
      <c r="K84" s="44" t="s">
        <v>15</v>
      </c>
      <c r="L84" s="44" t="s">
        <v>16</v>
      </c>
      <c r="M84" s="44" t="s">
        <v>17</v>
      </c>
      <c r="N84" s="44" t="s">
        <v>18</v>
      </c>
      <c r="O84" s="44" t="s">
        <v>19</v>
      </c>
      <c r="P84" s="44" t="s">
        <v>20</v>
      </c>
      <c r="Q84" s="44" t="s">
        <v>21</v>
      </c>
      <c r="R84" s="44" t="s">
        <v>22</v>
      </c>
      <c r="S84" s="112"/>
      <c r="T84" s="112"/>
      <c r="U84" s="112"/>
      <c r="V84" s="112"/>
      <c r="W84" s="112"/>
    </row>
    <row r="85" spans="1:18" ht="18.75">
      <c r="A85" s="8">
        <v>4</v>
      </c>
      <c r="B85" s="121" t="s">
        <v>555</v>
      </c>
      <c r="C85" s="24" t="s">
        <v>564</v>
      </c>
      <c r="D85" s="51">
        <v>1699000</v>
      </c>
      <c r="E85" s="5" t="s">
        <v>589</v>
      </c>
      <c r="F85" s="7" t="s">
        <v>9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23" ht="18.75" customHeight="1">
      <c r="A86" s="2"/>
      <c r="B86" s="288" t="s">
        <v>556</v>
      </c>
      <c r="C86" s="3" t="s">
        <v>559</v>
      </c>
      <c r="D86" s="291" t="s">
        <v>616</v>
      </c>
      <c r="E86" s="2" t="s">
        <v>33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112" t="s">
        <v>553</v>
      </c>
      <c r="T86" s="112" t="s">
        <v>174</v>
      </c>
      <c r="U86" s="112">
        <v>3</v>
      </c>
      <c r="V86" s="112" t="s">
        <v>10</v>
      </c>
      <c r="W86" s="112">
        <v>7</v>
      </c>
    </row>
    <row r="87" spans="1:18" ht="18.75">
      <c r="A87" s="2"/>
      <c r="B87" s="288" t="s">
        <v>575</v>
      </c>
      <c r="C87" s="10" t="s">
        <v>578</v>
      </c>
      <c r="D87" s="52"/>
      <c r="E87" s="2"/>
      <c r="F87" s="6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8.75">
      <c r="A88" s="287"/>
      <c r="B88" s="288" t="s">
        <v>576</v>
      </c>
      <c r="C88" s="10" t="s">
        <v>579</v>
      </c>
      <c r="D88" s="289"/>
      <c r="E88" s="2"/>
      <c r="F88" s="6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8.75">
      <c r="A89" s="287"/>
      <c r="B89" s="288" t="s">
        <v>577</v>
      </c>
      <c r="C89" s="60" t="s">
        <v>572</v>
      </c>
      <c r="D89" s="289"/>
      <c r="E89" s="2"/>
      <c r="F89" s="6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8.75">
      <c r="A90" s="287"/>
      <c r="B90" s="288"/>
      <c r="C90" s="10" t="s">
        <v>580</v>
      </c>
      <c r="D90" s="289"/>
      <c r="E90" s="2"/>
      <c r="F90" s="6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8.75">
      <c r="A91" s="295"/>
      <c r="B91" s="292"/>
      <c r="C91" s="290" t="s">
        <v>581</v>
      </c>
      <c r="D91" s="296"/>
      <c r="E91" s="11"/>
      <c r="F91" s="29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8.75">
      <c r="A92" s="8">
        <v>5</v>
      </c>
      <c r="B92" s="121" t="s">
        <v>601</v>
      </c>
      <c r="C92" s="57" t="s">
        <v>572</v>
      </c>
      <c r="D92" s="51">
        <v>136000</v>
      </c>
      <c r="E92" s="5" t="s">
        <v>600</v>
      </c>
      <c r="F92" s="7" t="s">
        <v>9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23" ht="18.75" customHeight="1">
      <c r="A93" s="2"/>
      <c r="B93" s="288" t="s">
        <v>602</v>
      </c>
      <c r="C93" s="10" t="s">
        <v>604</v>
      </c>
      <c r="D93" s="291" t="s">
        <v>616</v>
      </c>
      <c r="E93" s="2" t="s">
        <v>33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12" t="s">
        <v>554</v>
      </c>
      <c r="T93" s="112" t="s">
        <v>174</v>
      </c>
      <c r="U93" s="112">
        <v>2</v>
      </c>
      <c r="V93" s="112" t="s">
        <v>10</v>
      </c>
      <c r="W93" s="112">
        <v>4</v>
      </c>
    </row>
    <row r="94" spans="1:18" ht="18.75">
      <c r="A94" s="11"/>
      <c r="B94" s="292" t="s">
        <v>603</v>
      </c>
      <c r="C94" s="290" t="s">
        <v>605</v>
      </c>
      <c r="D94" s="293"/>
      <c r="E94" s="11"/>
      <c r="F94" s="29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8.75">
      <c r="A95" s="8">
        <v>6</v>
      </c>
      <c r="B95" s="121" t="s">
        <v>601</v>
      </c>
      <c r="C95" s="57" t="s">
        <v>572</v>
      </c>
      <c r="D95" s="51">
        <v>1195000</v>
      </c>
      <c r="E95" s="5" t="s">
        <v>600</v>
      </c>
      <c r="F95" s="7" t="s">
        <v>9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23" ht="18.75" customHeight="1">
      <c r="A96" s="2"/>
      <c r="B96" s="288" t="s">
        <v>606</v>
      </c>
      <c r="C96" s="10" t="s">
        <v>608</v>
      </c>
      <c r="D96" s="291" t="s">
        <v>616</v>
      </c>
      <c r="E96" s="2" t="s">
        <v>33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12" t="s">
        <v>554</v>
      </c>
      <c r="T96" s="112" t="s">
        <v>174</v>
      </c>
      <c r="U96" s="112">
        <v>2</v>
      </c>
      <c r="V96" s="112" t="s">
        <v>10</v>
      </c>
      <c r="W96" s="112">
        <v>3</v>
      </c>
    </row>
    <row r="97" spans="1:18" ht="18.75">
      <c r="A97" s="11"/>
      <c r="B97" s="292" t="s">
        <v>607</v>
      </c>
      <c r="C97" s="290" t="s">
        <v>609</v>
      </c>
      <c r="D97" s="293"/>
      <c r="E97" s="11"/>
      <c r="F97" s="29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8.75">
      <c r="A98" s="125"/>
      <c r="B98" s="17"/>
      <c r="C98" s="297"/>
      <c r="D98" s="298"/>
      <c r="E98" s="125"/>
      <c r="F98" s="299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18" ht="18.75">
      <c r="A99" s="125"/>
      <c r="B99" s="17"/>
      <c r="C99" s="297"/>
      <c r="D99" s="298"/>
      <c r="E99" s="125"/>
      <c r="F99" s="299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  <row r="100" spans="1:18" ht="18.75">
      <c r="A100" s="125"/>
      <c r="B100" s="17"/>
      <c r="C100" s="297"/>
      <c r="D100" s="298"/>
      <c r="E100" s="125"/>
      <c r="F100" s="299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</row>
    <row r="101" spans="17:18" ht="18.75">
      <c r="Q101" s="125" t="s">
        <v>160</v>
      </c>
      <c r="R101" s="125">
        <f>1+R76</f>
        <v>10</v>
      </c>
    </row>
    <row r="102" spans="17:18" ht="21" customHeight="1">
      <c r="Q102" s="335" t="s">
        <v>129</v>
      </c>
      <c r="R102" s="335"/>
    </row>
    <row r="103" spans="1:18" ht="23.25" customHeight="1">
      <c r="A103" s="335" t="str">
        <f>+A78</f>
        <v>บัญชีโครงการ/กิจกรรม/งบประมาณ</v>
      </c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</row>
    <row r="104" spans="1:18" ht="21.75" customHeight="1">
      <c r="A104" s="335" t="str">
        <f>+A79</f>
        <v>แผนการดำเนินงาน  ประจำปีงบประมาณ พ.ศ. 2564</v>
      </c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</row>
    <row r="105" spans="1:18" ht="20.25">
      <c r="A105" s="335" t="str">
        <f>+A80</f>
        <v>องค์การบริหารส่วนตำบลหนองโพ  อำเภอโพธาราม  จังหวัดราชบุรี</v>
      </c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</row>
    <row r="106" spans="1:9" ht="20.25">
      <c r="A106" s="48" t="s">
        <v>43</v>
      </c>
      <c r="B106" s="35"/>
      <c r="C106" s="38"/>
      <c r="D106" s="37"/>
      <c r="E106" s="38"/>
      <c r="F106" s="33"/>
      <c r="G106" s="33"/>
      <c r="H106" s="33"/>
      <c r="I106" s="33"/>
    </row>
    <row r="107" spans="2:18" ht="20.25">
      <c r="B107" s="336" t="s">
        <v>547</v>
      </c>
      <c r="C107" s="336"/>
      <c r="D107" s="336"/>
      <c r="E107" s="336"/>
      <c r="F107" s="336"/>
      <c r="G107" s="336"/>
      <c r="H107" s="336"/>
      <c r="I107" s="336"/>
      <c r="J107" s="336"/>
      <c r="K107" s="336"/>
      <c r="L107" s="336"/>
      <c r="M107" s="336"/>
      <c r="N107" s="336"/>
      <c r="O107" s="336"/>
      <c r="P107" s="336"/>
      <c r="Q107" s="336"/>
      <c r="R107" s="336"/>
    </row>
    <row r="108" spans="1:23" s="55" customFormat="1" ht="23.25" customHeight="1">
      <c r="A108" s="337" t="s">
        <v>10</v>
      </c>
      <c r="B108" s="339" t="s">
        <v>38</v>
      </c>
      <c r="C108" s="49" t="s">
        <v>36</v>
      </c>
      <c r="D108" s="40" t="s">
        <v>0</v>
      </c>
      <c r="E108" s="41" t="s">
        <v>29</v>
      </c>
      <c r="F108" s="41" t="s">
        <v>30</v>
      </c>
      <c r="G108" s="339" t="s">
        <v>191</v>
      </c>
      <c r="H108" s="339"/>
      <c r="I108" s="339"/>
      <c r="J108" s="339" t="s">
        <v>367</v>
      </c>
      <c r="K108" s="339"/>
      <c r="L108" s="339"/>
      <c r="M108" s="339"/>
      <c r="N108" s="339"/>
      <c r="O108" s="339"/>
      <c r="P108" s="339"/>
      <c r="Q108" s="339"/>
      <c r="R108" s="339"/>
      <c r="S108" s="112"/>
      <c r="T108" s="112"/>
      <c r="U108" s="112"/>
      <c r="V108" s="112"/>
      <c r="W108" s="112"/>
    </row>
    <row r="109" spans="1:23" s="55" customFormat="1" ht="37.5">
      <c r="A109" s="338"/>
      <c r="B109" s="339"/>
      <c r="C109" s="50" t="s">
        <v>37</v>
      </c>
      <c r="D109" s="42" t="s">
        <v>6</v>
      </c>
      <c r="E109" s="43" t="s">
        <v>25</v>
      </c>
      <c r="F109" s="43" t="s">
        <v>35</v>
      </c>
      <c r="G109" s="44" t="s">
        <v>11</v>
      </c>
      <c r="H109" s="44" t="s">
        <v>12</v>
      </c>
      <c r="I109" s="44" t="s">
        <v>13</v>
      </c>
      <c r="J109" s="44" t="s">
        <v>14</v>
      </c>
      <c r="K109" s="44" t="s">
        <v>15</v>
      </c>
      <c r="L109" s="44" t="s">
        <v>16</v>
      </c>
      <c r="M109" s="44" t="s">
        <v>17</v>
      </c>
      <c r="N109" s="44" t="s">
        <v>18</v>
      </c>
      <c r="O109" s="44" t="s">
        <v>19</v>
      </c>
      <c r="P109" s="44" t="s">
        <v>20</v>
      </c>
      <c r="Q109" s="44" t="s">
        <v>21</v>
      </c>
      <c r="R109" s="44" t="s">
        <v>22</v>
      </c>
      <c r="S109" s="112"/>
      <c r="T109" s="112"/>
      <c r="U109" s="112"/>
      <c r="V109" s="112"/>
      <c r="W109" s="112"/>
    </row>
    <row r="110" spans="1:18" ht="18.75">
      <c r="A110" s="8">
        <v>7</v>
      </c>
      <c r="B110" s="121" t="s">
        <v>555</v>
      </c>
      <c r="C110" s="24" t="s">
        <v>564</v>
      </c>
      <c r="D110" s="51">
        <v>457000</v>
      </c>
      <c r="E110" s="5" t="s">
        <v>589</v>
      </c>
      <c r="F110" s="7" t="s">
        <v>9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23" ht="18.75" customHeight="1">
      <c r="A111" s="2"/>
      <c r="B111" s="288" t="s">
        <v>556</v>
      </c>
      <c r="C111" s="3" t="s">
        <v>613</v>
      </c>
      <c r="D111" s="291" t="s">
        <v>616</v>
      </c>
      <c r="E111" s="2" t="s">
        <v>33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12" t="s">
        <v>553</v>
      </c>
      <c r="T111" s="112" t="s">
        <v>174</v>
      </c>
      <c r="U111" s="112">
        <v>3</v>
      </c>
      <c r="V111" s="112" t="s">
        <v>10</v>
      </c>
      <c r="W111" s="112">
        <v>7</v>
      </c>
    </row>
    <row r="112" spans="1:18" ht="18.75">
      <c r="A112" s="2"/>
      <c r="B112" s="288" t="s">
        <v>610</v>
      </c>
      <c r="C112" s="10" t="s">
        <v>614</v>
      </c>
      <c r="D112" s="52"/>
      <c r="E112" s="2"/>
      <c r="F112" s="6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8.75">
      <c r="A113" s="287"/>
      <c r="B113" s="288" t="s">
        <v>611</v>
      </c>
      <c r="C113" s="10" t="s">
        <v>615</v>
      </c>
      <c r="D113" s="289"/>
      <c r="E113" s="2"/>
      <c r="F113" s="6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8.75">
      <c r="A114" s="287"/>
      <c r="B114" s="288" t="s">
        <v>612</v>
      </c>
      <c r="C114" s="60"/>
      <c r="D114" s="289"/>
      <c r="E114" s="2"/>
      <c r="F114" s="6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23" s="130" customFormat="1" ht="18.75">
      <c r="A115" s="96" t="s">
        <v>1</v>
      </c>
      <c r="B115" s="96">
        <v>7</v>
      </c>
      <c r="C115" s="97" t="s">
        <v>38</v>
      </c>
      <c r="D115" s="98">
        <f>+D110+D95+D92+D85+D70+D63+D60</f>
        <v>5688500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54"/>
      <c r="T115" s="154"/>
      <c r="U115" s="154"/>
      <c r="V115" s="154"/>
      <c r="W115" s="154"/>
    </row>
    <row r="121" spans="1:18" ht="18.75">
      <c r="A121" s="167"/>
      <c r="B121" s="128"/>
      <c r="C121" s="171"/>
      <c r="D121" s="177"/>
      <c r="E121" s="125"/>
      <c r="F121" s="170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20"/>
      <c r="R121" s="20"/>
    </row>
    <row r="126" spans="17:18" ht="18.75">
      <c r="Q126" s="125" t="s">
        <v>160</v>
      </c>
      <c r="R126" s="125">
        <f>1+R101</f>
        <v>11</v>
      </c>
    </row>
    <row r="320" spans="10:11" ht="18.75">
      <c r="J320" s="303"/>
      <c r="K320" s="303"/>
    </row>
  </sheetData>
  <sheetProtection/>
  <mergeCells count="36">
    <mergeCell ref="Q52:R52"/>
    <mergeCell ref="J58:R58"/>
    <mergeCell ref="A54:R54"/>
    <mergeCell ref="A55:R55"/>
    <mergeCell ref="A58:A59"/>
    <mergeCell ref="B58:B59"/>
    <mergeCell ref="G58:I58"/>
    <mergeCell ref="A53:R53"/>
    <mergeCell ref="B57:R57"/>
    <mergeCell ref="Q26:R26"/>
    <mergeCell ref="A27:R27"/>
    <mergeCell ref="A28:R28"/>
    <mergeCell ref="A29:R29"/>
    <mergeCell ref="B31:R31"/>
    <mergeCell ref="A32:A33"/>
    <mergeCell ref="B32:B33"/>
    <mergeCell ref="G32:I32"/>
    <mergeCell ref="J32:R32"/>
    <mergeCell ref="Q77:R77"/>
    <mergeCell ref="A78:R78"/>
    <mergeCell ref="A79:R79"/>
    <mergeCell ref="A80:R80"/>
    <mergeCell ref="B82:R82"/>
    <mergeCell ref="A83:A84"/>
    <mergeCell ref="B83:B84"/>
    <mergeCell ref="G83:I83"/>
    <mergeCell ref="J83:R83"/>
    <mergeCell ref="Q102:R102"/>
    <mergeCell ref="A103:R103"/>
    <mergeCell ref="A104:R104"/>
    <mergeCell ref="A105:R105"/>
    <mergeCell ref="B107:R107"/>
    <mergeCell ref="A108:A109"/>
    <mergeCell ref="B108:B109"/>
    <mergeCell ref="G108:I108"/>
    <mergeCell ref="J108:R108"/>
  </mergeCells>
  <printOptions/>
  <pageMargins left="0.5905511811023623" right="0.35433070866141736" top="0.9448818897637796" bottom="0.4330708661417323" header="0.31496062992125984" footer="0.31496062992125984"/>
  <pageSetup horizontalDpi="600" verticalDpi="600" orientation="landscape" paperSize="9" r:id="rId3"/>
  <headerFooter>
    <oddFooter>&amp;R&amp;"TH SarabunIT๙,ตัวเอียง"&amp;12&amp;G  แผนการดำเนินงาน ประจำปีงบประมาณ พ.ศ. 2564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0"/>
  <sheetViews>
    <sheetView showGridLines="0" view="pageBreakPreview" zoomScale="110" zoomScaleSheetLayoutView="110" workbookViewId="0" topLeftCell="C365">
      <selection activeCell="F373" sqref="F373"/>
    </sheetView>
  </sheetViews>
  <sheetFormatPr defaultColWidth="24.28125" defaultRowHeight="12.75"/>
  <cols>
    <col min="1" max="1" width="5.8515625" style="113" customWidth="1"/>
    <col min="2" max="2" width="22.8515625" style="20" customWidth="1"/>
    <col min="3" max="3" width="28.00390625" style="114" customWidth="1"/>
    <col min="4" max="4" width="12.421875" style="286" customWidth="1"/>
    <col min="5" max="5" width="11.421875" style="31" customWidth="1"/>
    <col min="6" max="6" width="9.28125" style="53" customWidth="1"/>
    <col min="7" max="18" width="4.140625" style="31" customWidth="1"/>
    <col min="19" max="19" width="2.00390625" style="20" customWidth="1"/>
    <col min="20" max="20" width="7.140625" style="20" customWidth="1"/>
    <col min="21" max="21" width="4.57421875" style="20" customWidth="1"/>
    <col min="22" max="22" width="4.421875" style="20" customWidth="1"/>
    <col min="23" max="23" width="5.8515625" style="20" customWidth="1"/>
    <col min="24" max="24" width="4.00390625" style="20" customWidth="1"/>
    <col min="25" max="247" width="9.140625" style="20" customWidth="1"/>
    <col min="248" max="248" width="3.421875" style="20" customWidth="1"/>
    <col min="249" max="16384" width="24.28125" style="20" customWidth="1"/>
  </cols>
  <sheetData>
    <row r="1" spans="4:6" ht="18.75">
      <c r="D1" s="30"/>
      <c r="F1" s="32"/>
    </row>
    <row r="2" spans="4:6" ht="18.75">
      <c r="D2" s="30"/>
      <c r="F2" s="32"/>
    </row>
    <row r="3" spans="4:6" ht="18.75">
      <c r="D3" s="30"/>
      <c r="F3" s="32"/>
    </row>
    <row r="4" spans="4:6" ht="18.75">
      <c r="D4" s="30"/>
      <c r="F4" s="32"/>
    </row>
    <row r="5" spans="4:6" ht="18.75">
      <c r="D5" s="30"/>
      <c r="F5" s="32"/>
    </row>
    <row r="6" spans="4:6" ht="18.75">
      <c r="D6" s="30"/>
      <c r="F6" s="32"/>
    </row>
    <row r="7" spans="3:6" ht="26.25">
      <c r="C7" s="317" t="s">
        <v>64</v>
      </c>
      <c r="D7" s="30"/>
      <c r="F7" s="32"/>
    </row>
    <row r="8" spans="4:6" ht="18.75">
      <c r="D8" s="30"/>
      <c r="F8" s="32"/>
    </row>
    <row r="9" spans="3:6" ht="23.25">
      <c r="C9" s="318" t="s">
        <v>42</v>
      </c>
      <c r="D9" s="30"/>
      <c r="F9" s="32"/>
    </row>
    <row r="10" spans="3:6" ht="23.25">
      <c r="C10" s="319" t="s">
        <v>44</v>
      </c>
      <c r="D10" s="30"/>
      <c r="F10" s="32"/>
    </row>
    <row r="11" spans="3:6" ht="23.25">
      <c r="C11" s="319" t="s">
        <v>283</v>
      </c>
      <c r="D11" s="30"/>
      <c r="E11" s="20"/>
      <c r="F11" s="32"/>
    </row>
    <row r="12" spans="3:6" ht="23.25">
      <c r="C12" s="319" t="s">
        <v>321</v>
      </c>
      <c r="D12" s="30"/>
      <c r="F12" s="32"/>
    </row>
    <row r="13" spans="3:6" ht="23.25">
      <c r="C13" s="319" t="s">
        <v>315</v>
      </c>
      <c r="D13" s="30"/>
      <c r="F13" s="32"/>
    </row>
    <row r="14" spans="3:6" ht="23.25">
      <c r="C14" s="319" t="s">
        <v>322</v>
      </c>
      <c r="D14" s="30"/>
      <c r="F14" s="32"/>
    </row>
    <row r="15" spans="3:6" ht="23.25">
      <c r="C15" s="319" t="s">
        <v>356</v>
      </c>
      <c r="D15" s="30"/>
      <c r="F15" s="32"/>
    </row>
    <row r="16" spans="3:6" ht="23.25">
      <c r="C16" s="319" t="s">
        <v>343</v>
      </c>
      <c r="D16" s="30"/>
      <c r="F16" s="32"/>
    </row>
    <row r="17" spans="3:6" ht="23.25">
      <c r="C17" s="319" t="s">
        <v>355</v>
      </c>
      <c r="D17" s="30"/>
      <c r="F17" s="32"/>
    </row>
    <row r="18" spans="3:6" ht="23.25">
      <c r="C18" s="319"/>
      <c r="D18" s="30"/>
      <c r="F18" s="32"/>
    </row>
    <row r="19" spans="4:6" ht="18.75">
      <c r="D19" s="30"/>
      <c r="F19" s="32"/>
    </row>
    <row r="20" spans="4:6" ht="18.75">
      <c r="D20" s="30"/>
      <c r="F20" s="32"/>
    </row>
    <row r="21" spans="4:6" ht="18.75">
      <c r="D21" s="30"/>
      <c r="F21" s="32"/>
    </row>
    <row r="22" spans="4:6" ht="18.75">
      <c r="D22" s="30"/>
      <c r="F22" s="32"/>
    </row>
    <row r="23" spans="4:6" ht="18.75">
      <c r="D23" s="30"/>
      <c r="F23" s="32"/>
    </row>
    <row r="24" spans="4:6" ht="18.75">
      <c r="D24" s="30"/>
      <c r="F24" s="32"/>
    </row>
    <row r="25" spans="4:6" ht="18.75">
      <c r="D25" s="30"/>
      <c r="F25" s="32"/>
    </row>
    <row r="26" spans="4:18" ht="16.5" customHeight="1">
      <c r="D26" s="30"/>
      <c r="F26" s="32"/>
      <c r="Q26" s="335" t="s">
        <v>129</v>
      </c>
      <c r="R26" s="335"/>
    </row>
    <row r="27" spans="1:18" ht="19.5" customHeight="1">
      <c r="A27" s="335" t="s">
        <v>28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</row>
    <row r="28" spans="1:18" ht="19.5" customHeight="1">
      <c r="A28" s="335" t="str">
        <f>+'ผด01 ปี 61'!A37:F37</f>
        <v>แผนการดำเนินงาน  ประจำปีงบประมาณ พ.ศ. 2564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</row>
    <row r="29" spans="1:18" ht="19.5" customHeight="1">
      <c r="A29" s="335" t="str">
        <f>+'ผด01 ปี 61'!A38:F38</f>
        <v>องค์การบริหารส่วนตำบลหนองโพ  อำเภอโพธาราม  จังหวัดราชบุรี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</row>
    <row r="30" spans="1:9" ht="19.5" customHeight="1">
      <c r="A30" s="34" t="str">
        <f>+C7</f>
        <v>2.   ยุทธศาสตร์การพัฒนาด้านส่งเสริมคุณภาพชีวิต และชุมชนเข้มแข็ง</v>
      </c>
      <c r="B30" s="35"/>
      <c r="C30" s="36"/>
      <c r="D30" s="37"/>
      <c r="E30" s="38"/>
      <c r="F30" s="39"/>
      <c r="G30" s="33"/>
      <c r="H30" s="33"/>
      <c r="I30" s="33"/>
    </row>
    <row r="31" spans="2:18" ht="19.5" customHeight="1">
      <c r="B31" s="336" t="s">
        <v>44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</row>
    <row r="32" spans="1:18" s="55" customFormat="1" ht="23.25" customHeight="1">
      <c r="A32" s="344" t="s">
        <v>10</v>
      </c>
      <c r="B32" s="339" t="s">
        <v>38</v>
      </c>
      <c r="C32" s="115" t="s">
        <v>36</v>
      </c>
      <c r="D32" s="40" t="s">
        <v>0</v>
      </c>
      <c r="E32" s="41" t="s">
        <v>29</v>
      </c>
      <c r="F32" s="41" t="s">
        <v>30</v>
      </c>
      <c r="G32" s="339" t="s">
        <v>191</v>
      </c>
      <c r="H32" s="339"/>
      <c r="I32" s="339"/>
      <c r="J32" s="339" t="s">
        <v>367</v>
      </c>
      <c r="K32" s="339"/>
      <c r="L32" s="339"/>
      <c r="M32" s="339"/>
      <c r="N32" s="339"/>
      <c r="O32" s="339"/>
      <c r="P32" s="339"/>
      <c r="Q32" s="339"/>
      <c r="R32" s="339"/>
    </row>
    <row r="33" spans="1:18" s="55" customFormat="1" ht="37.5">
      <c r="A33" s="345"/>
      <c r="B33" s="339"/>
      <c r="C33" s="116" t="s">
        <v>37</v>
      </c>
      <c r="D33" s="42" t="s">
        <v>6</v>
      </c>
      <c r="E33" s="43" t="s">
        <v>25</v>
      </c>
      <c r="F33" s="43" t="s">
        <v>35</v>
      </c>
      <c r="G33" s="44" t="s">
        <v>11</v>
      </c>
      <c r="H33" s="44" t="s">
        <v>12</v>
      </c>
      <c r="I33" s="44" t="s">
        <v>13</v>
      </c>
      <c r="J33" s="44" t="s">
        <v>14</v>
      </c>
      <c r="K33" s="44" t="s">
        <v>15</v>
      </c>
      <c r="L33" s="44" t="s">
        <v>16</v>
      </c>
      <c r="M33" s="44" t="s">
        <v>17</v>
      </c>
      <c r="N33" s="44" t="s">
        <v>18</v>
      </c>
      <c r="O33" s="44" t="s">
        <v>19</v>
      </c>
      <c r="P33" s="44" t="s">
        <v>20</v>
      </c>
      <c r="Q33" s="44" t="s">
        <v>21</v>
      </c>
      <c r="R33" s="44" t="s">
        <v>22</v>
      </c>
    </row>
    <row r="34" spans="1:24" s="128" customFormat="1" ht="18.75">
      <c r="A34" s="5">
        <v>1</v>
      </c>
      <c r="B34" s="6" t="s">
        <v>197</v>
      </c>
      <c r="C34" s="24" t="s">
        <v>45</v>
      </c>
      <c r="D34" s="7">
        <v>100000</v>
      </c>
      <c r="E34" s="5" t="s">
        <v>33</v>
      </c>
      <c r="F34" s="7" t="s">
        <v>153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T34" s="112" t="s">
        <v>189</v>
      </c>
      <c r="U34" s="112" t="s">
        <v>174</v>
      </c>
      <c r="V34" s="112">
        <v>59</v>
      </c>
      <c r="W34" s="112"/>
      <c r="X34" s="112"/>
    </row>
    <row r="35" spans="1:24" s="128" customFormat="1" ht="18.75">
      <c r="A35" s="2"/>
      <c r="B35" s="3" t="s">
        <v>198</v>
      </c>
      <c r="C35" s="29" t="s">
        <v>365</v>
      </c>
      <c r="D35" s="144" t="s">
        <v>270</v>
      </c>
      <c r="E35" s="3"/>
      <c r="F35" s="3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T35" s="112" t="s">
        <v>190</v>
      </c>
      <c r="U35" s="112" t="s">
        <v>174</v>
      </c>
      <c r="V35" s="112">
        <v>94</v>
      </c>
      <c r="W35" s="112" t="s">
        <v>10</v>
      </c>
      <c r="X35" s="112">
        <v>1</v>
      </c>
    </row>
    <row r="36" spans="1:24" s="128" customFormat="1" ht="18.75">
      <c r="A36" s="2"/>
      <c r="B36" s="3"/>
      <c r="C36" s="29" t="s">
        <v>366</v>
      </c>
      <c r="D36" s="144"/>
      <c r="E36" s="3"/>
      <c r="F36" s="3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T36" s="112"/>
      <c r="U36" s="112"/>
      <c r="V36" s="112"/>
      <c r="W36" s="112"/>
      <c r="X36" s="112"/>
    </row>
    <row r="37" spans="1:18" s="128" customFormat="1" ht="18.75">
      <c r="A37" s="11"/>
      <c r="B37" s="18"/>
      <c r="C37" s="28" t="s">
        <v>199</v>
      </c>
      <c r="D37" s="13"/>
      <c r="E37" s="11"/>
      <c r="F37" s="13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1:24" ht="18.75">
      <c r="A38" s="25">
        <v>2</v>
      </c>
      <c r="B38" s="6" t="s">
        <v>200</v>
      </c>
      <c r="C38" s="21" t="s">
        <v>201</v>
      </c>
      <c r="D38" s="45">
        <v>5000</v>
      </c>
      <c r="E38" s="5" t="s">
        <v>32</v>
      </c>
      <c r="F38" s="14" t="s">
        <v>153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T38" s="112" t="s">
        <v>189</v>
      </c>
      <c r="U38" s="112" t="s">
        <v>174</v>
      </c>
      <c r="V38" s="112">
        <v>60</v>
      </c>
      <c r="W38" s="112"/>
      <c r="X38" s="112"/>
    </row>
    <row r="39" spans="1:24" ht="18.75">
      <c r="A39" s="26"/>
      <c r="B39" s="10"/>
      <c r="C39" s="22" t="s">
        <v>202</v>
      </c>
      <c r="D39" s="144" t="s">
        <v>215</v>
      </c>
      <c r="E39" s="2"/>
      <c r="F39" s="4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T39" s="112" t="s">
        <v>190</v>
      </c>
      <c r="U39" s="112" t="s">
        <v>174</v>
      </c>
      <c r="V39" s="112">
        <v>94</v>
      </c>
      <c r="W39" s="112" t="s">
        <v>10</v>
      </c>
      <c r="X39" s="112">
        <v>2</v>
      </c>
    </row>
    <row r="40" spans="1:18" ht="18.75">
      <c r="A40" s="26"/>
      <c r="B40" s="10"/>
      <c r="C40" s="22" t="s">
        <v>203</v>
      </c>
      <c r="D40" s="15"/>
      <c r="E40" s="2"/>
      <c r="F40" s="4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4" ht="18.75" customHeight="1">
      <c r="A41" s="25">
        <v>3</v>
      </c>
      <c r="B41" s="6" t="s">
        <v>204</v>
      </c>
      <c r="C41" s="117" t="s">
        <v>369</v>
      </c>
      <c r="D41" s="45">
        <v>12000</v>
      </c>
      <c r="E41" s="5" t="s">
        <v>32</v>
      </c>
      <c r="F41" s="14" t="str">
        <f>+F38</f>
        <v>สำนักปลัด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T41" s="112" t="s">
        <v>189</v>
      </c>
      <c r="U41" s="112" t="s">
        <v>174</v>
      </c>
      <c r="V41" s="112">
        <v>58</v>
      </c>
      <c r="W41" s="112"/>
      <c r="X41" s="112"/>
    </row>
    <row r="42" spans="1:24" ht="18.75">
      <c r="A42" s="26"/>
      <c r="B42" s="99"/>
      <c r="C42" s="22" t="s">
        <v>370</v>
      </c>
      <c r="D42" s="144" t="s">
        <v>215</v>
      </c>
      <c r="E42" s="2"/>
      <c r="F42" s="2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T42" s="112" t="s">
        <v>190</v>
      </c>
      <c r="U42" s="112" t="s">
        <v>174</v>
      </c>
      <c r="V42" s="112">
        <v>95</v>
      </c>
      <c r="W42" s="112" t="s">
        <v>10</v>
      </c>
      <c r="X42" s="112">
        <v>6</v>
      </c>
    </row>
    <row r="43" spans="1:24" ht="18.75">
      <c r="A43" s="25">
        <v>4</v>
      </c>
      <c r="B43" s="6" t="s">
        <v>131</v>
      </c>
      <c r="C43" s="21" t="s">
        <v>205</v>
      </c>
      <c r="D43" s="45">
        <v>2000</v>
      </c>
      <c r="E43" s="5" t="s">
        <v>32</v>
      </c>
      <c r="F43" s="14" t="s">
        <v>153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T43" s="112" t="s">
        <v>189</v>
      </c>
      <c r="U43" s="112" t="s">
        <v>174</v>
      </c>
      <c r="V43" s="112">
        <v>59</v>
      </c>
      <c r="W43" s="112"/>
      <c r="X43" s="112"/>
    </row>
    <row r="44" spans="1:24" s="129" customFormat="1" ht="18.75">
      <c r="A44" s="123"/>
      <c r="B44" s="99"/>
      <c r="C44" s="22" t="s">
        <v>207</v>
      </c>
      <c r="D44" s="144" t="s">
        <v>215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T44" s="112" t="s">
        <v>190</v>
      </c>
      <c r="U44" s="112" t="s">
        <v>174</v>
      </c>
      <c r="V44" s="112">
        <v>97</v>
      </c>
      <c r="W44" s="112" t="s">
        <v>10</v>
      </c>
      <c r="X44" s="112">
        <v>11</v>
      </c>
    </row>
    <row r="45" spans="1:18" s="129" customFormat="1" ht="18.75">
      <c r="A45" s="123"/>
      <c r="B45" s="99"/>
      <c r="C45" s="22" t="s">
        <v>206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24" ht="18.75">
      <c r="A46" s="25">
        <v>5</v>
      </c>
      <c r="B46" s="121" t="s">
        <v>208</v>
      </c>
      <c r="C46" s="21" t="s">
        <v>209</v>
      </c>
      <c r="D46" s="45">
        <v>3000</v>
      </c>
      <c r="E46" s="5" t="s">
        <v>32</v>
      </c>
      <c r="F46" s="14" t="s">
        <v>153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T46" s="112" t="s">
        <v>189</v>
      </c>
      <c r="U46" s="112" t="s">
        <v>174</v>
      </c>
      <c r="V46" s="112">
        <v>59</v>
      </c>
      <c r="W46" s="112"/>
      <c r="X46" s="112"/>
    </row>
    <row r="47" spans="1:24" ht="18.75">
      <c r="A47" s="26"/>
      <c r="B47" s="17" t="s">
        <v>130</v>
      </c>
      <c r="C47" s="3" t="s">
        <v>210</v>
      </c>
      <c r="D47" s="144" t="s">
        <v>215</v>
      </c>
      <c r="E47" s="2"/>
      <c r="F47" s="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T47" s="112" t="s">
        <v>190</v>
      </c>
      <c r="U47" s="112" t="s">
        <v>174</v>
      </c>
      <c r="V47" s="112">
        <v>96</v>
      </c>
      <c r="W47" s="112" t="s">
        <v>10</v>
      </c>
      <c r="X47" s="112">
        <v>8</v>
      </c>
    </row>
    <row r="48" spans="1:18" ht="18.75">
      <c r="A48" s="26"/>
      <c r="B48" s="106"/>
      <c r="C48" s="22" t="s">
        <v>114</v>
      </c>
      <c r="D48" s="15"/>
      <c r="E48" s="2"/>
      <c r="F48" s="1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8.75">
      <c r="A49" s="26"/>
      <c r="B49" s="106"/>
      <c r="C49" s="22" t="s">
        <v>211</v>
      </c>
      <c r="D49" s="15"/>
      <c r="E49" s="2"/>
      <c r="F49" s="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>
      <c r="A50" s="27"/>
      <c r="B50" s="122"/>
      <c r="C50" s="118" t="s">
        <v>206</v>
      </c>
      <c r="D50" s="119"/>
      <c r="E50" s="11"/>
      <c r="F50" s="1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4:18" ht="18.75">
      <c r="D51" s="30"/>
      <c r="F51" s="32"/>
      <c r="Q51" s="125" t="s">
        <v>160</v>
      </c>
      <c r="R51" s="125">
        <f>1+'ผด 02 ยธ 1'!R126</f>
        <v>12</v>
      </c>
    </row>
    <row r="52" spans="4:18" ht="21" customHeight="1">
      <c r="D52" s="30"/>
      <c r="F52" s="32"/>
      <c r="Q52" s="335" t="s">
        <v>129</v>
      </c>
      <c r="R52" s="335"/>
    </row>
    <row r="53" spans="1:18" ht="23.25" customHeight="1">
      <c r="A53" s="335" t="s">
        <v>28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1:18" ht="21.75" customHeight="1">
      <c r="A54" s="335" t="str">
        <f>+A28</f>
        <v>แผนการดำเนินงาน  ประจำปีงบประมาณ พ.ศ. 2564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</row>
    <row r="55" spans="1:18" ht="20.25">
      <c r="A55" s="335" t="str">
        <f>+A29</f>
        <v>องค์การบริหารส่วนตำบลหนองโพ  อำเภอโพธาราม  จังหวัดราชบุรี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</row>
    <row r="56" spans="1:9" ht="20.25">
      <c r="A56" s="34" t="str">
        <f>+A30</f>
        <v>2.   ยุทธศาสตร์การพัฒนาด้านส่งเสริมคุณภาพชีวิต และชุมชนเข้มแข็ง</v>
      </c>
      <c r="B56" s="35"/>
      <c r="C56" s="36"/>
      <c r="D56" s="37"/>
      <c r="E56" s="38"/>
      <c r="F56" s="39"/>
      <c r="G56" s="33"/>
      <c r="H56" s="33"/>
      <c r="I56" s="33"/>
    </row>
    <row r="57" spans="2:18" ht="20.25">
      <c r="B57" s="336" t="s">
        <v>81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</row>
    <row r="58" spans="1:18" s="55" customFormat="1" ht="23.25" customHeight="1">
      <c r="A58" s="344" t="s">
        <v>10</v>
      </c>
      <c r="B58" s="339" t="s">
        <v>38</v>
      </c>
      <c r="C58" s="115" t="s">
        <v>36</v>
      </c>
      <c r="D58" s="40" t="s">
        <v>0</v>
      </c>
      <c r="E58" s="41" t="s">
        <v>29</v>
      </c>
      <c r="F58" s="41" t="s">
        <v>30</v>
      </c>
      <c r="G58" s="339" t="str">
        <f>+G32</f>
        <v>พ.ศ. 2563</v>
      </c>
      <c r="H58" s="339"/>
      <c r="I58" s="339"/>
      <c r="J58" s="339" t="str">
        <f>+J32</f>
        <v>พ.ศ. 2564</v>
      </c>
      <c r="K58" s="339"/>
      <c r="L58" s="339"/>
      <c r="M58" s="339"/>
      <c r="N58" s="339"/>
      <c r="O58" s="339"/>
      <c r="P58" s="339"/>
      <c r="Q58" s="339"/>
      <c r="R58" s="339"/>
    </row>
    <row r="59" spans="1:18" s="55" customFormat="1" ht="37.5">
      <c r="A59" s="345"/>
      <c r="B59" s="339"/>
      <c r="C59" s="116" t="s">
        <v>37</v>
      </c>
      <c r="D59" s="42" t="s">
        <v>6</v>
      </c>
      <c r="E59" s="43" t="s">
        <v>25</v>
      </c>
      <c r="F59" s="43" t="s">
        <v>35</v>
      </c>
      <c r="G59" s="44" t="s">
        <v>11</v>
      </c>
      <c r="H59" s="44" t="s">
        <v>12</v>
      </c>
      <c r="I59" s="44" t="s">
        <v>13</v>
      </c>
      <c r="J59" s="44" t="s">
        <v>14</v>
      </c>
      <c r="K59" s="44" t="s">
        <v>15</v>
      </c>
      <c r="L59" s="44" t="s">
        <v>16</v>
      </c>
      <c r="M59" s="44" t="s">
        <v>17</v>
      </c>
      <c r="N59" s="44" t="s">
        <v>18</v>
      </c>
      <c r="O59" s="44" t="s">
        <v>19</v>
      </c>
      <c r="P59" s="44" t="s">
        <v>20</v>
      </c>
      <c r="Q59" s="44" t="s">
        <v>21</v>
      </c>
      <c r="R59" s="44" t="s">
        <v>22</v>
      </c>
    </row>
    <row r="60" spans="1:24" ht="18.75">
      <c r="A60" s="25">
        <v>6</v>
      </c>
      <c r="B60" s="6" t="s">
        <v>212</v>
      </c>
      <c r="C60" s="21" t="s">
        <v>45</v>
      </c>
      <c r="D60" s="45">
        <v>50000</v>
      </c>
      <c r="E60" s="5" t="s">
        <v>32</v>
      </c>
      <c r="F60" s="14" t="s">
        <v>153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T60" s="112" t="s">
        <v>189</v>
      </c>
      <c r="U60" s="112" t="s">
        <v>174</v>
      </c>
      <c r="V60" s="112">
        <v>59</v>
      </c>
      <c r="W60" s="112"/>
      <c r="X60" s="112"/>
    </row>
    <row r="61" spans="1:24" ht="18.75">
      <c r="A61" s="26"/>
      <c r="B61" s="3" t="s">
        <v>213</v>
      </c>
      <c r="C61" s="22" t="s">
        <v>46</v>
      </c>
      <c r="D61" s="144" t="s">
        <v>215</v>
      </c>
      <c r="E61" s="2"/>
      <c r="F61" s="1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112" t="s">
        <v>190</v>
      </c>
      <c r="U61" s="112" t="s">
        <v>174</v>
      </c>
      <c r="V61" s="112">
        <v>99</v>
      </c>
      <c r="W61" s="112" t="s">
        <v>10</v>
      </c>
      <c r="X61" s="112">
        <v>16</v>
      </c>
    </row>
    <row r="62" spans="1:18" ht="18.75">
      <c r="A62" s="26"/>
      <c r="B62" s="3" t="s">
        <v>214</v>
      </c>
      <c r="C62" s="22" t="s">
        <v>47</v>
      </c>
      <c r="D62" s="15"/>
      <c r="E62" s="2"/>
      <c r="F62" s="1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8.75">
      <c r="A63" s="27"/>
      <c r="B63" s="18"/>
      <c r="C63" s="118" t="s">
        <v>48</v>
      </c>
      <c r="D63" s="119"/>
      <c r="E63" s="11"/>
      <c r="F63" s="11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24" ht="18.75">
      <c r="A64" s="25">
        <v>7</v>
      </c>
      <c r="B64" s="6" t="s">
        <v>212</v>
      </c>
      <c r="C64" s="21" t="s">
        <v>45</v>
      </c>
      <c r="D64" s="45">
        <v>50000</v>
      </c>
      <c r="E64" s="5" t="s">
        <v>32</v>
      </c>
      <c r="F64" s="14" t="s">
        <v>153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s="112" t="s">
        <v>189</v>
      </c>
      <c r="U64" s="112" t="s">
        <v>174</v>
      </c>
      <c r="V64" s="112">
        <v>59</v>
      </c>
      <c r="W64" s="112"/>
      <c r="X64" s="112"/>
    </row>
    <row r="65" spans="1:24" ht="19.5" customHeight="1">
      <c r="A65" s="26"/>
      <c r="B65" s="17" t="s">
        <v>364</v>
      </c>
      <c r="C65" s="22" t="s">
        <v>46</v>
      </c>
      <c r="D65" s="144" t="s">
        <v>215</v>
      </c>
      <c r="E65" s="2"/>
      <c r="F65" s="2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112" t="s">
        <v>190</v>
      </c>
      <c r="U65" s="112" t="s">
        <v>174</v>
      </c>
      <c r="V65" s="112">
        <v>98</v>
      </c>
      <c r="W65" s="112" t="s">
        <v>10</v>
      </c>
      <c r="X65" s="112">
        <v>14</v>
      </c>
    </row>
    <row r="66" spans="1:18" ht="18.75">
      <c r="A66" s="26"/>
      <c r="B66" s="126"/>
      <c r="C66" s="22" t="s">
        <v>47</v>
      </c>
      <c r="D66" s="127"/>
      <c r="E66" s="2"/>
      <c r="F66" s="4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8.75">
      <c r="A67" s="27"/>
      <c r="B67" s="18"/>
      <c r="C67" s="118" t="s">
        <v>48</v>
      </c>
      <c r="D67" s="139"/>
      <c r="E67" s="11"/>
      <c r="F67" s="146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24" ht="18.75">
      <c r="A68" s="25">
        <v>8</v>
      </c>
      <c r="B68" s="6" t="s">
        <v>154</v>
      </c>
      <c r="C68" s="6" t="s">
        <v>159</v>
      </c>
      <c r="D68" s="45">
        <v>20000</v>
      </c>
      <c r="E68" s="5" t="s">
        <v>33</v>
      </c>
      <c r="F68" s="14" t="s">
        <v>153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s="112" t="s">
        <v>189</v>
      </c>
      <c r="U68" s="112" t="s">
        <v>174</v>
      </c>
      <c r="V68" s="112">
        <v>65</v>
      </c>
      <c r="W68" s="112"/>
      <c r="X68" s="112"/>
    </row>
    <row r="69" spans="1:24" ht="18.75">
      <c r="A69" s="26"/>
      <c r="B69" s="3" t="s">
        <v>155</v>
      </c>
      <c r="C69" s="3" t="s">
        <v>124</v>
      </c>
      <c r="D69" s="15" t="s">
        <v>270</v>
      </c>
      <c r="E69" s="2"/>
      <c r="F69" s="2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112" t="s">
        <v>190</v>
      </c>
      <c r="U69" s="112" t="s">
        <v>174</v>
      </c>
      <c r="V69" s="112">
        <v>97</v>
      </c>
      <c r="W69" s="112" t="s">
        <v>10</v>
      </c>
      <c r="X69" s="112">
        <v>13</v>
      </c>
    </row>
    <row r="70" spans="1:18" ht="18.75">
      <c r="A70" s="26"/>
      <c r="B70" s="3" t="s">
        <v>156</v>
      </c>
      <c r="C70" s="3"/>
      <c r="D70" s="15"/>
      <c r="E70" s="2"/>
      <c r="F70" s="2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8.75">
      <c r="A71" s="26"/>
      <c r="B71" s="3" t="s">
        <v>157</v>
      </c>
      <c r="C71" s="3"/>
      <c r="D71" s="15"/>
      <c r="E71" s="2"/>
      <c r="F71" s="2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8.75">
      <c r="A72" s="26"/>
      <c r="B72" s="3" t="s">
        <v>158</v>
      </c>
      <c r="C72" s="3"/>
      <c r="D72" s="15"/>
      <c r="E72" s="2"/>
      <c r="F72" s="2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8.75">
      <c r="A73" s="27"/>
      <c r="B73" s="18"/>
      <c r="C73" s="118"/>
      <c r="D73" s="119"/>
      <c r="E73" s="11"/>
      <c r="F73" s="14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7" spans="1:18" ht="18.75" customHeight="1">
      <c r="A77" s="167"/>
      <c r="B77" s="176"/>
      <c r="C77" s="171"/>
      <c r="D77" s="177"/>
      <c r="E77" s="125"/>
      <c r="F77" s="320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 t="s">
        <v>160</v>
      </c>
      <c r="R77" s="125">
        <f>1+R51</f>
        <v>13</v>
      </c>
    </row>
    <row r="78" spans="4:18" ht="21" customHeight="1">
      <c r="D78" s="30"/>
      <c r="F78" s="32"/>
      <c r="Q78" s="335" t="s">
        <v>129</v>
      </c>
      <c r="R78" s="335"/>
    </row>
    <row r="79" spans="1:18" ht="23.25" customHeight="1">
      <c r="A79" s="335" t="s">
        <v>28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</row>
    <row r="80" spans="1:18" ht="21.75" customHeight="1">
      <c r="A80" s="335" t="str">
        <f>+A54</f>
        <v>แผนการดำเนินงาน  ประจำปีงบประมาณ พ.ศ. 2564</v>
      </c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</row>
    <row r="81" spans="1:18" ht="20.25">
      <c r="A81" s="335" t="str">
        <f>+A55</f>
        <v>องค์การบริหารส่วนตำบลหนองโพ  อำเภอโพธาราม  จังหวัดราชบุรี</v>
      </c>
      <c r="B81" s="335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</row>
    <row r="82" spans="1:9" ht="20.25">
      <c r="A82" s="34" t="str">
        <f>+A56</f>
        <v>2.   ยุทธศาสตร์การพัฒนาด้านส่งเสริมคุณภาพชีวิต และชุมชนเข้มแข็ง</v>
      </c>
      <c r="B82" s="35"/>
      <c r="C82" s="36"/>
      <c r="D82" s="37"/>
      <c r="E82" s="38"/>
      <c r="F82" s="39"/>
      <c r="G82" s="33"/>
      <c r="H82" s="33"/>
      <c r="I82" s="33"/>
    </row>
    <row r="83" spans="2:18" ht="20.25">
      <c r="B83" s="336" t="s">
        <v>81</v>
      </c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</row>
    <row r="84" spans="1:18" s="55" customFormat="1" ht="23.25" customHeight="1">
      <c r="A84" s="344" t="s">
        <v>10</v>
      </c>
      <c r="B84" s="339" t="s">
        <v>38</v>
      </c>
      <c r="C84" s="115" t="s">
        <v>36</v>
      </c>
      <c r="D84" s="40" t="s">
        <v>0</v>
      </c>
      <c r="E84" s="41" t="s">
        <v>29</v>
      </c>
      <c r="F84" s="41" t="s">
        <v>30</v>
      </c>
      <c r="G84" s="339" t="str">
        <f>+G58</f>
        <v>พ.ศ. 2563</v>
      </c>
      <c r="H84" s="339"/>
      <c r="I84" s="339"/>
      <c r="J84" s="339" t="str">
        <f>+J58</f>
        <v>พ.ศ. 2564</v>
      </c>
      <c r="K84" s="339"/>
      <c r="L84" s="339"/>
      <c r="M84" s="339"/>
      <c r="N84" s="339"/>
      <c r="O84" s="339"/>
      <c r="P84" s="339"/>
      <c r="Q84" s="339"/>
      <c r="R84" s="339"/>
    </row>
    <row r="85" spans="1:18" s="55" customFormat="1" ht="37.5">
      <c r="A85" s="345"/>
      <c r="B85" s="339"/>
      <c r="C85" s="116" t="s">
        <v>37</v>
      </c>
      <c r="D85" s="42" t="s">
        <v>6</v>
      </c>
      <c r="E85" s="43" t="s">
        <v>25</v>
      </c>
      <c r="F85" s="43" t="s">
        <v>35</v>
      </c>
      <c r="G85" s="44" t="s">
        <v>11</v>
      </c>
      <c r="H85" s="44" t="s">
        <v>12</v>
      </c>
      <c r="I85" s="44" t="s">
        <v>13</v>
      </c>
      <c r="J85" s="44" t="s">
        <v>14</v>
      </c>
      <c r="K85" s="44" t="s">
        <v>15</v>
      </c>
      <c r="L85" s="44" t="s">
        <v>16</v>
      </c>
      <c r="M85" s="44" t="s">
        <v>17</v>
      </c>
      <c r="N85" s="44" t="s">
        <v>18</v>
      </c>
      <c r="O85" s="44" t="s">
        <v>19</v>
      </c>
      <c r="P85" s="44" t="s">
        <v>20</v>
      </c>
      <c r="Q85" s="44" t="s">
        <v>21</v>
      </c>
      <c r="R85" s="44" t="s">
        <v>22</v>
      </c>
    </row>
    <row r="86" spans="1:24" ht="18.75">
      <c r="A86" s="25">
        <v>9</v>
      </c>
      <c r="B86" s="6" t="s">
        <v>628</v>
      </c>
      <c r="C86" s="225" t="s">
        <v>371</v>
      </c>
      <c r="D86" s="45">
        <v>100000</v>
      </c>
      <c r="E86" s="5" t="s">
        <v>32</v>
      </c>
      <c r="F86" s="14" t="s">
        <v>374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T86" s="112" t="s">
        <v>189</v>
      </c>
      <c r="U86" s="112" t="s">
        <v>174</v>
      </c>
      <c r="V86" s="112">
        <v>59</v>
      </c>
      <c r="W86" s="112"/>
      <c r="X86" s="112"/>
    </row>
    <row r="87" spans="1:24" ht="18.75">
      <c r="A87" s="26"/>
      <c r="B87" s="3"/>
      <c r="C87" s="226" t="s">
        <v>372</v>
      </c>
      <c r="D87" s="144" t="s">
        <v>215</v>
      </c>
      <c r="E87" s="2"/>
      <c r="F87" s="1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112" t="s">
        <v>190</v>
      </c>
      <c r="U87" s="112" t="s">
        <v>174</v>
      </c>
      <c r="V87" s="112">
        <v>99</v>
      </c>
      <c r="W87" s="112" t="s">
        <v>10</v>
      </c>
      <c r="X87" s="112">
        <v>16</v>
      </c>
    </row>
    <row r="88" spans="1:18" ht="18.75">
      <c r="A88" s="26"/>
      <c r="B88" s="3"/>
      <c r="C88" s="226" t="s">
        <v>373</v>
      </c>
      <c r="D88" s="15"/>
      <c r="E88" s="2"/>
      <c r="F88" s="1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8.75">
      <c r="A89" s="27"/>
      <c r="B89" s="18"/>
      <c r="C89" s="118"/>
      <c r="D89" s="119"/>
      <c r="E89" s="11"/>
      <c r="F89" s="119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23" s="130" customFormat="1" ht="18.75">
      <c r="A90" s="96" t="s">
        <v>1</v>
      </c>
      <c r="B90" s="96">
        <v>9</v>
      </c>
      <c r="C90" s="97" t="s">
        <v>38</v>
      </c>
      <c r="D90" s="98">
        <f>+D68+D64+D60+D46+D43+D41+D38+D34+D86</f>
        <v>342000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54"/>
      <c r="T90" s="154"/>
      <c r="U90" s="154"/>
      <c r="V90" s="154"/>
      <c r="W90" s="154"/>
    </row>
    <row r="91" spans="1:23" s="130" customFormat="1" ht="18.75">
      <c r="A91" s="185"/>
      <c r="B91" s="185"/>
      <c r="C91" s="185"/>
      <c r="D91" s="186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54"/>
      <c r="T91" s="154"/>
      <c r="U91" s="154"/>
      <c r="V91" s="154"/>
      <c r="W91" s="154"/>
    </row>
    <row r="92" spans="1:23" s="130" customFormat="1" ht="18.75">
      <c r="A92" s="185"/>
      <c r="B92" s="185"/>
      <c r="C92" s="185"/>
      <c r="D92" s="186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54"/>
      <c r="T92" s="154"/>
      <c r="U92" s="154"/>
      <c r="V92" s="154"/>
      <c r="W92" s="154"/>
    </row>
    <row r="93" spans="1:23" s="130" customFormat="1" ht="18.75">
      <c r="A93" s="185"/>
      <c r="B93" s="185"/>
      <c r="C93" s="185"/>
      <c r="D93" s="186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54"/>
      <c r="T93" s="154"/>
      <c r="U93" s="154"/>
      <c r="V93" s="154"/>
      <c r="W93" s="154"/>
    </row>
    <row r="94" spans="1:23" s="130" customFormat="1" ht="18.75">
      <c r="A94" s="185"/>
      <c r="B94" s="185"/>
      <c r="C94" s="185"/>
      <c r="D94" s="186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54"/>
      <c r="T94" s="154"/>
      <c r="U94" s="154"/>
      <c r="V94" s="154"/>
      <c r="W94" s="154"/>
    </row>
    <row r="95" spans="1:23" s="130" customFormat="1" ht="18.75">
      <c r="A95" s="185"/>
      <c r="B95" s="185"/>
      <c r="C95" s="185"/>
      <c r="D95" s="186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54"/>
      <c r="T95" s="154"/>
      <c r="U95" s="154"/>
      <c r="V95" s="154"/>
      <c r="W95" s="154"/>
    </row>
    <row r="96" spans="1:23" s="130" customFormat="1" ht="18.75">
      <c r="A96" s="185"/>
      <c r="B96" s="185"/>
      <c r="C96" s="185"/>
      <c r="D96" s="186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54"/>
      <c r="T96" s="154"/>
      <c r="U96" s="154"/>
      <c r="V96" s="154"/>
      <c r="W96" s="154"/>
    </row>
    <row r="97" spans="1:23" s="130" customFormat="1" ht="18.75">
      <c r="A97" s="185"/>
      <c r="B97" s="185"/>
      <c r="C97" s="185"/>
      <c r="D97" s="186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54"/>
      <c r="T97" s="154"/>
      <c r="U97" s="154"/>
      <c r="V97" s="154"/>
      <c r="W97" s="154"/>
    </row>
    <row r="98" spans="1:23" s="130" customFormat="1" ht="18.75">
      <c r="A98" s="185"/>
      <c r="B98" s="185"/>
      <c r="C98" s="185"/>
      <c r="D98" s="186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54"/>
      <c r="T98" s="154"/>
      <c r="U98" s="154"/>
      <c r="V98" s="154"/>
      <c r="W98" s="154"/>
    </row>
    <row r="99" spans="1:23" s="130" customFormat="1" ht="18.75">
      <c r="A99" s="185"/>
      <c r="B99" s="185"/>
      <c r="C99" s="185"/>
      <c r="D99" s="186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54"/>
      <c r="T99" s="154"/>
      <c r="U99" s="154"/>
      <c r="V99" s="154"/>
      <c r="W99" s="154"/>
    </row>
    <row r="100" spans="1:23" s="130" customFormat="1" ht="18.75">
      <c r="A100" s="185"/>
      <c r="B100" s="185"/>
      <c r="C100" s="185"/>
      <c r="D100" s="186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54"/>
      <c r="T100" s="154"/>
      <c r="U100" s="154"/>
      <c r="V100" s="154"/>
      <c r="W100" s="154"/>
    </row>
    <row r="101" spans="1:23" s="130" customFormat="1" ht="18.75">
      <c r="A101" s="185"/>
      <c r="B101" s="185"/>
      <c r="C101" s="185"/>
      <c r="D101" s="186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54"/>
      <c r="T101" s="154"/>
      <c r="U101" s="154"/>
      <c r="V101" s="154"/>
      <c r="W101" s="154"/>
    </row>
    <row r="102" spans="1:23" s="130" customFormat="1" ht="18.75">
      <c r="A102" s="185"/>
      <c r="B102" s="185"/>
      <c r="C102" s="185"/>
      <c r="D102" s="186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54"/>
      <c r="T102" s="154"/>
      <c r="U102" s="154"/>
      <c r="V102" s="154"/>
      <c r="W102" s="154"/>
    </row>
    <row r="103" spans="1:18" ht="18.75" customHeight="1">
      <c r="A103" s="167"/>
      <c r="B103" s="176"/>
      <c r="C103" s="171"/>
      <c r="D103" s="177"/>
      <c r="E103" s="125"/>
      <c r="F103" s="320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 t="s">
        <v>160</v>
      </c>
      <c r="R103" s="125">
        <f>1+R77</f>
        <v>14</v>
      </c>
    </row>
    <row r="104" spans="4:18" ht="21" customHeight="1">
      <c r="D104" s="30"/>
      <c r="F104" s="32"/>
      <c r="Q104" s="335" t="s">
        <v>129</v>
      </c>
      <c r="R104" s="335"/>
    </row>
    <row r="105" spans="1:18" ht="23.25" customHeight="1">
      <c r="A105" s="335" t="s">
        <v>28</v>
      </c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</row>
    <row r="106" spans="1:18" ht="21.75" customHeight="1">
      <c r="A106" s="335" t="str">
        <f>+A54</f>
        <v>แผนการดำเนินงาน  ประจำปีงบประมาณ พ.ศ. 2564</v>
      </c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</row>
    <row r="107" spans="1:18" ht="20.25">
      <c r="A107" s="335" t="str">
        <f>+A55</f>
        <v>องค์การบริหารส่วนตำบลหนองโพ  อำเภอโพธาราม  จังหวัดราชบุรี</v>
      </c>
      <c r="B107" s="335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</row>
    <row r="108" spans="1:9" ht="20.25">
      <c r="A108" s="34" t="str">
        <f>+A56</f>
        <v>2.   ยุทธศาสตร์การพัฒนาด้านส่งเสริมคุณภาพชีวิต และชุมชนเข้มแข็ง</v>
      </c>
      <c r="B108" s="35"/>
      <c r="C108" s="36"/>
      <c r="D108" s="37"/>
      <c r="E108" s="38"/>
      <c r="F108" s="39"/>
      <c r="G108" s="33"/>
      <c r="H108" s="33"/>
      <c r="I108" s="33"/>
    </row>
    <row r="109" spans="2:18" ht="20.25">
      <c r="B109" s="336" t="s">
        <v>283</v>
      </c>
      <c r="C109" s="336"/>
      <c r="D109" s="336"/>
      <c r="E109" s="336"/>
      <c r="F109" s="336"/>
      <c r="G109" s="336"/>
      <c r="H109" s="336"/>
      <c r="I109" s="336"/>
      <c r="J109" s="336"/>
      <c r="K109" s="336"/>
      <c r="L109" s="336"/>
      <c r="M109" s="336"/>
      <c r="N109" s="336"/>
      <c r="O109" s="336"/>
      <c r="P109" s="336"/>
      <c r="Q109" s="336"/>
      <c r="R109" s="336"/>
    </row>
    <row r="110" spans="1:18" s="55" customFormat="1" ht="23.25" customHeight="1">
      <c r="A110" s="344" t="s">
        <v>10</v>
      </c>
      <c r="B110" s="339" t="s">
        <v>38</v>
      </c>
      <c r="C110" s="115" t="s">
        <v>36</v>
      </c>
      <c r="D110" s="40" t="s">
        <v>0</v>
      </c>
      <c r="E110" s="41" t="s">
        <v>29</v>
      </c>
      <c r="F110" s="41" t="s">
        <v>30</v>
      </c>
      <c r="G110" s="339" t="str">
        <f>+G32</f>
        <v>พ.ศ. 2563</v>
      </c>
      <c r="H110" s="339"/>
      <c r="I110" s="339"/>
      <c r="J110" s="339" t="str">
        <f>+J32</f>
        <v>พ.ศ. 2564</v>
      </c>
      <c r="K110" s="339"/>
      <c r="L110" s="339"/>
      <c r="M110" s="339"/>
      <c r="N110" s="339"/>
      <c r="O110" s="339"/>
      <c r="P110" s="339"/>
      <c r="Q110" s="339"/>
      <c r="R110" s="339"/>
    </row>
    <row r="111" spans="1:18" s="55" customFormat="1" ht="37.5">
      <c r="A111" s="345"/>
      <c r="B111" s="339"/>
      <c r="C111" s="116" t="s">
        <v>37</v>
      </c>
      <c r="D111" s="42" t="s">
        <v>6</v>
      </c>
      <c r="E111" s="43" t="s">
        <v>25</v>
      </c>
      <c r="F111" s="43" t="s">
        <v>35</v>
      </c>
      <c r="G111" s="44" t="s">
        <v>11</v>
      </c>
      <c r="H111" s="44" t="s">
        <v>12</v>
      </c>
      <c r="I111" s="44" t="s">
        <v>13</v>
      </c>
      <c r="J111" s="44" t="s">
        <v>14</v>
      </c>
      <c r="K111" s="44" t="s">
        <v>15</v>
      </c>
      <c r="L111" s="44" t="s">
        <v>16</v>
      </c>
      <c r="M111" s="44" t="s">
        <v>17</v>
      </c>
      <c r="N111" s="44" t="s">
        <v>18</v>
      </c>
      <c r="O111" s="44" t="s">
        <v>19</v>
      </c>
      <c r="P111" s="44" t="s">
        <v>20</v>
      </c>
      <c r="Q111" s="44" t="s">
        <v>21</v>
      </c>
      <c r="R111" s="44" t="s">
        <v>22</v>
      </c>
    </row>
    <row r="112" spans="1:24" ht="17.25" customHeight="1">
      <c r="A112" s="25">
        <v>1</v>
      </c>
      <c r="B112" s="147" t="s">
        <v>284</v>
      </c>
      <c r="C112" s="24" t="s">
        <v>286</v>
      </c>
      <c r="D112" s="45">
        <v>18000</v>
      </c>
      <c r="E112" s="5" t="s">
        <v>32</v>
      </c>
      <c r="F112" s="14" t="s">
        <v>61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s="112" t="s">
        <v>189</v>
      </c>
      <c r="U112" s="112" t="s">
        <v>174</v>
      </c>
      <c r="V112" s="112">
        <v>83</v>
      </c>
      <c r="W112" s="112"/>
      <c r="X112" s="112"/>
    </row>
    <row r="113" spans="1:24" ht="17.25" customHeight="1">
      <c r="A113" s="26"/>
      <c r="B113" s="126" t="s">
        <v>285</v>
      </c>
      <c r="C113" s="3" t="s">
        <v>287</v>
      </c>
      <c r="D113" s="145" t="s">
        <v>215</v>
      </c>
      <c r="E113" s="2"/>
      <c r="F113" s="23" t="s">
        <v>62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T113" s="112" t="s">
        <v>190</v>
      </c>
      <c r="U113" s="112" t="s">
        <v>174</v>
      </c>
      <c r="V113" s="112">
        <v>119</v>
      </c>
      <c r="W113" s="112" t="s">
        <v>10</v>
      </c>
      <c r="X113" s="112">
        <v>13</v>
      </c>
    </row>
    <row r="114" spans="1:18" ht="17.25" customHeight="1">
      <c r="A114" s="26"/>
      <c r="B114" s="126"/>
      <c r="C114" s="164" t="s">
        <v>288</v>
      </c>
      <c r="D114" s="127"/>
      <c r="E114" s="2"/>
      <c r="F114" s="46" t="s">
        <v>63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7.25" customHeight="1">
      <c r="A115" s="26"/>
      <c r="B115" s="126"/>
      <c r="C115" s="165" t="s">
        <v>289</v>
      </c>
      <c r="D115" s="127"/>
      <c r="E115" s="2"/>
      <c r="F115" s="4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24" ht="17.25" customHeight="1">
      <c r="A116" s="25">
        <v>2</v>
      </c>
      <c r="B116" s="6" t="s">
        <v>290</v>
      </c>
      <c r="C116" s="24" t="s">
        <v>291</v>
      </c>
      <c r="D116" s="45">
        <v>5000</v>
      </c>
      <c r="E116" s="5" t="s">
        <v>32</v>
      </c>
      <c r="F116" s="14" t="s">
        <v>61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s="112" t="s">
        <v>189</v>
      </c>
      <c r="U116" s="112" t="s">
        <v>174</v>
      </c>
      <c r="V116" s="112">
        <v>83</v>
      </c>
      <c r="W116" s="112"/>
      <c r="X116" s="112"/>
    </row>
    <row r="117" spans="1:24" ht="17.25" customHeight="1">
      <c r="A117" s="26"/>
      <c r="B117" s="99"/>
      <c r="C117" s="3" t="s">
        <v>292</v>
      </c>
      <c r="D117" s="145" t="s">
        <v>215</v>
      </c>
      <c r="E117" s="2"/>
      <c r="F117" s="23" t="s">
        <v>62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T117" s="112" t="s">
        <v>190</v>
      </c>
      <c r="U117" s="112" t="s">
        <v>174</v>
      </c>
      <c r="V117" s="112">
        <v>117</v>
      </c>
      <c r="W117" s="112" t="s">
        <v>10</v>
      </c>
      <c r="X117" s="112">
        <v>1</v>
      </c>
    </row>
    <row r="118" spans="1:18" ht="17.25" customHeight="1">
      <c r="A118" s="27"/>
      <c r="B118" s="18"/>
      <c r="C118" s="165" t="s">
        <v>293</v>
      </c>
      <c r="D118" s="119"/>
      <c r="E118" s="11"/>
      <c r="F118" s="146" t="s">
        <v>63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24" ht="17.25" customHeight="1">
      <c r="A119" s="25">
        <v>3</v>
      </c>
      <c r="B119" s="147" t="s">
        <v>294</v>
      </c>
      <c r="C119" s="24" t="s">
        <v>459</v>
      </c>
      <c r="D119" s="45">
        <v>120000</v>
      </c>
      <c r="E119" s="5" t="s">
        <v>32</v>
      </c>
      <c r="F119" s="14" t="s">
        <v>61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s="112" t="s">
        <v>189</v>
      </c>
      <c r="U119" s="112" t="s">
        <v>174</v>
      </c>
      <c r="V119" s="112">
        <v>84</v>
      </c>
      <c r="W119" s="112"/>
      <c r="X119" s="112"/>
    </row>
    <row r="120" spans="1:24" ht="17.25" customHeight="1">
      <c r="A120" s="26"/>
      <c r="B120" s="126" t="s">
        <v>454</v>
      </c>
      <c r="C120" s="3" t="s">
        <v>461</v>
      </c>
      <c r="D120" s="145" t="s">
        <v>215</v>
      </c>
      <c r="E120" s="2"/>
      <c r="F120" s="23" t="s">
        <v>62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T120" s="112" t="s">
        <v>190</v>
      </c>
      <c r="U120" s="112" t="s">
        <v>174</v>
      </c>
      <c r="V120" s="112">
        <v>119</v>
      </c>
      <c r="W120" s="112" t="s">
        <v>10</v>
      </c>
      <c r="X120" s="112">
        <v>11</v>
      </c>
    </row>
    <row r="121" spans="1:24" ht="17.25" customHeight="1">
      <c r="A121" s="26"/>
      <c r="B121" s="126"/>
      <c r="C121" s="3" t="s">
        <v>466</v>
      </c>
      <c r="D121" s="145"/>
      <c r="E121" s="2"/>
      <c r="F121" s="46" t="s">
        <v>63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T121" s="112"/>
      <c r="U121" s="112"/>
      <c r="V121" s="112"/>
      <c r="W121" s="112"/>
      <c r="X121" s="112"/>
    </row>
    <row r="122" spans="1:24" ht="17.25" customHeight="1">
      <c r="A122" s="26"/>
      <c r="B122" s="126"/>
      <c r="C122" s="3" t="s">
        <v>465</v>
      </c>
      <c r="D122" s="145"/>
      <c r="E122" s="2"/>
      <c r="F122" s="2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T122" s="112"/>
      <c r="U122" s="112"/>
      <c r="V122" s="112"/>
      <c r="W122" s="112"/>
      <c r="X122" s="112"/>
    </row>
    <row r="123" spans="1:18" ht="17.25" customHeight="1">
      <c r="A123" s="26"/>
      <c r="B123" s="126"/>
      <c r="C123" s="3" t="s">
        <v>460</v>
      </c>
      <c r="D123" s="15"/>
      <c r="E123" s="2"/>
      <c r="F123" s="2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7.25" customHeight="1">
      <c r="A124" s="26"/>
      <c r="B124" s="126"/>
      <c r="C124" s="164" t="s">
        <v>455</v>
      </c>
      <c r="D124" s="15"/>
      <c r="E124" s="2"/>
      <c r="F124" s="4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7.25" customHeight="1">
      <c r="A125" s="26"/>
      <c r="B125" s="126"/>
      <c r="C125" s="164" t="s">
        <v>456</v>
      </c>
      <c r="D125" s="15"/>
      <c r="E125" s="2"/>
      <c r="F125" s="4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7.25" customHeight="1">
      <c r="A126" s="26"/>
      <c r="B126" s="126"/>
      <c r="C126" s="164" t="s">
        <v>457</v>
      </c>
      <c r="D126" s="15"/>
      <c r="E126" s="2"/>
      <c r="F126" s="4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7.25" customHeight="1">
      <c r="A127" s="27"/>
      <c r="B127" s="149"/>
      <c r="C127" s="165" t="s">
        <v>458</v>
      </c>
      <c r="D127" s="119"/>
      <c r="E127" s="11"/>
      <c r="F127" s="146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7.25" customHeight="1">
      <c r="A128" s="167"/>
      <c r="B128" s="168"/>
      <c r="C128" s="169"/>
      <c r="D128" s="177"/>
      <c r="E128" s="125"/>
      <c r="F128" s="170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</row>
    <row r="129" spans="1:18" ht="17.25" customHeight="1">
      <c r="A129" s="167"/>
      <c r="B129" s="168"/>
      <c r="C129" s="169"/>
      <c r="D129" s="177"/>
      <c r="E129" s="125"/>
      <c r="F129" s="170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</row>
    <row r="130" spans="1:18" ht="18.75" customHeight="1">
      <c r="A130" s="167"/>
      <c r="B130" s="176"/>
      <c r="C130" s="171"/>
      <c r="D130" s="177"/>
      <c r="E130" s="125"/>
      <c r="F130" s="320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 t="s">
        <v>160</v>
      </c>
      <c r="R130" s="125">
        <f>1+R103</f>
        <v>15</v>
      </c>
    </row>
    <row r="131" spans="4:18" ht="21" customHeight="1">
      <c r="D131" s="30"/>
      <c r="F131" s="32"/>
      <c r="Q131" s="335" t="s">
        <v>129</v>
      </c>
      <c r="R131" s="335"/>
    </row>
    <row r="132" spans="1:18" ht="23.25" customHeight="1">
      <c r="A132" s="335" t="s">
        <v>28</v>
      </c>
      <c r="B132" s="335"/>
      <c r="C132" s="335"/>
      <c r="D132" s="335"/>
      <c r="E132" s="335"/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</row>
    <row r="133" spans="1:18" ht="21.75" customHeight="1">
      <c r="A133" s="335" t="str">
        <f>+A106</f>
        <v>แผนการดำเนินงาน  ประจำปีงบประมาณ พ.ศ. 2564</v>
      </c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</row>
    <row r="134" spans="1:18" ht="20.25">
      <c r="A134" s="335" t="str">
        <f>+A107</f>
        <v>องค์การบริหารส่วนตำบลหนองโพ  อำเภอโพธาราม  จังหวัดราชบุรี</v>
      </c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</row>
    <row r="135" spans="1:9" ht="20.25">
      <c r="A135" s="34" t="str">
        <f>+A81</f>
        <v>องค์การบริหารส่วนตำบลหนองโพ  อำเภอโพธาราม  จังหวัดราชบุรี</v>
      </c>
      <c r="B135" s="35"/>
      <c r="C135" s="36"/>
      <c r="D135" s="37"/>
      <c r="E135" s="38"/>
      <c r="F135" s="39"/>
      <c r="G135" s="33"/>
      <c r="H135" s="33"/>
      <c r="I135" s="33"/>
    </row>
    <row r="136" spans="2:18" ht="20.25">
      <c r="B136" s="336" t="s">
        <v>283</v>
      </c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6"/>
    </row>
    <row r="137" spans="1:18" s="55" customFormat="1" ht="23.25" customHeight="1">
      <c r="A137" s="344" t="s">
        <v>10</v>
      </c>
      <c r="B137" s="339" t="s">
        <v>38</v>
      </c>
      <c r="C137" s="115" t="s">
        <v>36</v>
      </c>
      <c r="D137" s="40" t="s">
        <v>0</v>
      </c>
      <c r="E137" s="41" t="s">
        <v>29</v>
      </c>
      <c r="F137" s="41" t="s">
        <v>30</v>
      </c>
      <c r="G137" s="339" t="str">
        <f>+G110</f>
        <v>พ.ศ. 2563</v>
      </c>
      <c r="H137" s="339"/>
      <c r="I137" s="339"/>
      <c r="J137" s="339" t="str">
        <f>+J110</f>
        <v>พ.ศ. 2564</v>
      </c>
      <c r="K137" s="339"/>
      <c r="L137" s="339"/>
      <c r="M137" s="339"/>
      <c r="N137" s="339"/>
      <c r="O137" s="339"/>
      <c r="P137" s="339"/>
      <c r="Q137" s="339"/>
      <c r="R137" s="339"/>
    </row>
    <row r="138" spans="1:18" s="55" customFormat="1" ht="37.5">
      <c r="A138" s="345"/>
      <c r="B138" s="339"/>
      <c r="C138" s="116" t="s">
        <v>37</v>
      </c>
      <c r="D138" s="42" t="s">
        <v>6</v>
      </c>
      <c r="E138" s="43" t="s">
        <v>25</v>
      </c>
      <c r="F138" s="43" t="s">
        <v>35</v>
      </c>
      <c r="G138" s="44" t="s">
        <v>11</v>
      </c>
      <c r="H138" s="44" t="s">
        <v>12</v>
      </c>
      <c r="I138" s="44" t="s">
        <v>13</v>
      </c>
      <c r="J138" s="44" t="s">
        <v>14</v>
      </c>
      <c r="K138" s="44" t="s">
        <v>15</v>
      </c>
      <c r="L138" s="44" t="s">
        <v>16</v>
      </c>
      <c r="M138" s="44" t="s">
        <v>17</v>
      </c>
      <c r="N138" s="44" t="s">
        <v>18</v>
      </c>
      <c r="O138" s="44" t="s">
        <v>19</v>
      </c>
      <c r="P138" s="44" t="s">
        <v>20</v>
      </c>
      <c r="Q138" s="44" t="s">
        <v>21</v>
      </c>
      <c r="R138" s="44" t="s">
        <v>22</v>
      </c>
    </row>
    <row r="139" spans="1:24" ht="18.75">
      <c r="A139" s="25">
        <v>4</v>
      </c>
      <c r="B139" s="147" t="s">
        <v>294</v>
      </c>
      <c r="C139" s="24" t="s">
        <v>462</v>
      </c>
      <c r="D139" s="45">
        <v>196000</v>
      </c>
      <c r="E139" s="5" t="s">
        <v>32</v>
      </c>
      <c r="F139" s="14" t="s">
        <v>61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s="112" t="s">
        <v>189</v>
      </c>
      <c r="U139" s="112" t="s">
        <v>174</v>
      </c>
      <c r="V139" s="112">
        <v>84</v>
      </c>
      <c r="W139" s="112"/>
      <c r="X139" s="112"/>
    </row>
    <row r="140" spans="1:24" ht="18.75">
      <c r="A140" s="26"/>
      <c r="B140" s="126" t="s">
        <v>299</v>
      </c>
      <c r="C140" s="3" t="s">
        <v>464</v>
      </c>
      <c r="D140" s="145" t="s">
        <v>215</v>
      </c>
      <c r="E140" s="2"/>
      <c r="F140" s="23" t="s">
        <v>62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T140" s="112" t="s">
        <v>190</v>
      </c>
      <c r="U140" s="112" t="s">
        <v>174</v>
      </c>
      <c r="V140" s="112">
        <v>118</v>
      </c>
      <c r="W140" s="112" t="s">
        <v>10</v>
      </c>
      <c r="X140" s="112">
        <v>9</v>
      </c>
    </row>
    <row r="141" spans="1:18" ht="18.75">
      <c r="A141" s="26"/>
      <c r="B141" s="126" t="s">
        <v>302</v>
      </c>
      <c r="C141" s="3" t="s">
        <v>467</v>
      </c>
      <c r="D141" s="127"/>
      <c r="E141" s="2"/>
      <c r="F141" s="46" t="s">
        <v>63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8.75">
      <c r="A142" s="27"/>
      <c r="B142" s="149"/>
      <c r="C142" s="150" t="s">
        <v>468</v>
      </c>
      <c r="D142" s="139"/>
      <c r="E142" s="11"/>
      <c r="F142" s="146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24" ht="18.75">
      <c r="A143" s="25">
        <v>5</v>
      </c>
      <c r="B143" s="147" t="s">
        <v>294</v>
      </c>
      <c r="C143" s="24" t="s">
        <v>481</v>
      </c>
      <c r="D143" s="45">
        <v>440000</v>
      </c>
      <c r="E143" s="5" t="s">
        <v>32</v>
      </c>
      <c r="F143" s="14" t="s">
        <v>61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s="112" t="s">
        <v>189</v>
      </c>
      <c r="U143" s="112" t="s">
        <v>174</v>
      </c>
      <c r="V143" s="112">
        <v>89</v>
      </c>
      <c r="W143" s="112"/>
      <c r="X143" s="112"/>
    </row>
    <row r="144" spans="1:24" ht="18.75">
      <c r="A144" s="26"/>
      <c r="B144" s="126" t="s">
        <v>299</v>
      </c>
      <c r="C144" s="3" t="s">
        <v>125</v>
      </c>
      <c r="D144" s="145" t="s">
        <v>215</v>
      </c>
      <c r="E144" s="2"/>
      <c r="F144" s="23" t="s">
        <v>62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T144" s="112" t="s">
        <v>190</v>
      </c>
      <c r="U144" s="112" t="s">
        <v>174</v>
      </c>
      <c r="V144" s="112">
        <v>118</v>
      </c>
      <c r="W144" s="112" t="s">
        <v>10</v>
      </c>
      <c r="X144" s="112">
        <v>8</v>
      </c>
    </row>
    <row r="145" spans="1:18" ht="18.75">
      <c r="A145" s="26"/>
      <c r="B145" s="126" t="s">
        <v>300</v>
      </c>
      <c r="C145" s="22" t="s">
        <v>126</v>
      </c>
      <c r="D145" s="127"/>
      <c r="E145" s="2"/>
      <c r="F145" s="46" t="s">
        <v>63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8.75">
      <c r="A146" s="27"/>
      <c r="B146" s="149" t="s">
        <v>301</v>
      </c>
      <c r="C146" s="118"/>
      <c r="D146" s="139"/>
      <c r="E146" s="11"/>
      <c r="F146" s="146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24" ht="18.75">
      <c r="A147" s="25">
        <v>6</v>
      </c>
      <c r="B147" s="147" t="s">
        <v>294</v>
      </c>
      <c r="C147" s="24" t="s">
        <v>296</v>
      </c>
      <c r="D147" s="45">
        <v>377000</v>
      </c>
      <c r="E147" s="5" t="s">
        <v>32</v>
      </c>
      <c r="F147" s="14" t="s">
        <v>61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s="112" t="s">
        <v>189</v>
      </c>
      <c r="U147" s="112" t="s">
        <v>174</v>
      </c>
      <c r="V147" s="112">
        <v>85</v>
      </c>
      <c r="W147" s="112"/>
      <c r="X147" s="112"/>
    </row>
    <row r="148" spans="1:24" ht="18.75">
      <c r="A148" s="26"/>
      <c r="B148" s="126" t="s">
        <v>295</v>
      </c>
      <c r="C148" s="3" t="s">
        <v>297</v>
      </c>
      <c r="D148" s="145" t="s">
        <v>215</v>
      </c>
      <c r="E148" s="2"/>
      <c r="F148" s="23" t="s">
        <v>62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T148" s="112" t="s">
        <v>190</v>
      </c>
      <c r="U148" s="112" t="s">
        <v>174</v>
      </c>
      <c r="V148" s="112">
        <v>118</v>
      </c>
      <c r="W148" s="112" t="s">
        <v>10</v>
      </c>
      <c r="X148" s="112">
        <v>10</v>
      </c>
    </row>
    <row r="149" spans="1:18" ht="18.75">
      <c r="A149" s="26"/>
      <c r="B149" s="126"/>
      <c r="C149" s="164" t="s">
        <v>298</v>
      </c>
      <c r="D149" s="15"/>
      <c r="E149" s="2"/>
      <c r="F149" s="46" t="s">
        <v>63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8.75">
      <c r="A150" s="26"/>
      <c r="B150" s="126"/>
      <c r="C150" s="3" t="s">
        <v>461</v>
      </c>
      <c r="D150" s="15"/>
      <c r="E150" s="2"/>
      <c r="F150" s="4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8.75">
      <c r="A151" s="26"/>
      <c r="B151" s="126"/>
      <c r="C151" s="3" t="s">
        <v>469</v>
      </c>
      <c r="D151" s="15"/>
      <c r="E151" s="2"/>
      <c r="F151" s="4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8.75">
      <c r="A152" s="26"/>
      <c r="B152" s="126"/>
      <c r="C152" s="3" t="s">
        <v>470</v>
      </c>
      <c r="D152" s="15"/>
      <c r="E152" s="2"/>
      <c r="F152" s="4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8.75">
      <c r="A153" s="27"/>
      <c r="B153" s="149"/>
      <c r="C153" s="321"/>
      <c r="D153" s="139"/>
      <c r="E153" s="11"/>
      <c r="F153" s="146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8.75">
      <c r="A154" s="167"/>
      <c r="B154" s="168"/>
      <c r="C154" s="322"/>
      <c r="D154" s="141"/>
      <c r="E154" s="125"/>
      <c r="F154" s="170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</row>
    <row r="155" spans="1:18" ht="18.75" customHeight="1">
      <c r="A155" s="167"/>
      <c r="B155" s="176"/>
      <c r="C155" s="171"/>
      <c r="D155" s="177"/>
      <c r="E155" s="125"/>
      <c r="F155" s="320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 t="s">
        <v>160</v>
      </c>
      <c r="R155" s="125">
        <f>1+R130</f>
        <v>16</v>
      </c>
    </row>
    <row r="156" spans="4:18" ht="21" customHeight="1">
      <c r="D156" s="30"/>
      <c r="F156" s="32"/>
      <c r="Q156" s="335" t="s">
        <v>129</v>
      </c>
      <c r="R156" s="335"/>
    </row>
    <row r="157" spans="1:18" ht="23.25" customHeight="1">
      <c r="A157" s="335" t="s">
        <v>28</v>
      </c>
      <c r="B157" s="335"/>
      <c r="C157" s="335"/>
      <c r="D157" s="335"/>
      <c r="E157" s="335"/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</row>
    <row r="158" spans="1:18" ht="21.75" customHeight="1">
      <c r="A158" s="335" t="str">
        <f>+A133</f>
        <v>แผนการดำเนินงาน  ประจำปีงบประมาณ พ.ศ. 2564</v>
      </c>
      <c r="B158" s="335"/>
      <c r="C158" s="335"/>
      <c r="D158" s="335"/>
      <c r="E158" s="335"/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</row>
    <row r="159" spans="1:18" ht="20.25">
      <c r="A159" s="335" t="str">
        <f>+A134</f>
        <v>องค์การบริหารส่วนตำบลหนองโพ  อำเภอโพธาราม  จังหวัดราชบุรี</v>
      </c>
      <c r="B159" s="335"/>
      <c r="C159" s="335"/>
      <c r="D159" s="335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</row>
    <row r="160" spans="1:9" ht="20.25">
      <c r="A160" s="34" t="str">
        <f>+A106</f>
        <v>แผนการดำเนินงาน  ประจำปีงบประมาณ พ.ศ. 2564</v>
      </c>
      <c r="B160" s="35"/>
      <c r="C160" s="36"/>
      <c r="D160" s="37"/>
      <c r="E160" s="38"/>
      <c r="F160" s="39"/>
      <c r="G160" s="33"/>
      <c r="H160" s="33"/>
      <c r="I160" s="33"/>
    </row>
    <row r="161" spans="2:18" ht="20.25">
      <c r="B161" s="336" t="s">
        <v>283</v>
      </c>
      <c r="C161" s="336"/>
      <c r="D161" s="336"/>
      <c r="E161" s="336"/>
      <c r="F161" s="336"/>
      <c r="G161" s="336"/>
      <c r="H161" s="336"/>
      <c r="I161" s="336"/>
      <c r="J161" s="336"/>
      <c r="K161" s="336"/>
      <c r="L161" s="336"/>
      <c r="M161" s="336"/>
      <c r="N161" s="336"/>
      <c r="O161" s="336"/>
      <c r="P161" s="336"/>
      <c r="Q161" s="336"/>
      <c r="R161" s="336"/>
    </row>
    <row r="162" spans="1:18" s="55" customFormat="1" ht="23.25" customHeight="1">
      <c r="A162" s="344" t="s">
        <v>10</v>
      </c>
      <c r="B162" s="339" t="s">
        <v>38</v>
      </c>
      <c r="C162" s="115" t="s">
        <v>36</v>
      </c>
      <c r="D162" s="40" t="s">
        <v>0</v>
      </c>
      <c r="E162" s="41" t="s">
        <v>29</v>
      </c>
      <c r="F162" s="41" t="s">
        <v>30</v>
      </c>
      <c r="G162" s="339" t="str">
        <f>+G137</f>
        <v>พ.ศ. 2563</v>
      </c>
      <c r="H162" s="339"/>
      <c r="I162" s="339"/>
      <c r="J162" s="339" t="str">
        <f>+J137</f>
        <v>พ.ศ. 2564</v>
      </c>
      <c r="K162" s="339"/>
      <c r="L162" s="339"/>
      <c r="M162" s="339"/>
      <c r="N162" s="339"/>
      <c r="O162" s="339"/>
      <c r="P162" s="339"/>
      <c r="Q162" s="339"/>
      <c r="R162" s="339"/>
    </row>
    <row r="163" spans="1:18" s="55" customFormat="1" ht="37.5">
      <c r="A163" s="345"/>
      <c r="B163" s="339"/>
      <c r="C163" s="116" t="s">
        <v>37</v>
      </c>
      <c r="D163" s="42" t="s">
        <v>6</v>
      </c>
      <c r="E163" s="43" t="s">
        <v>25</v>
      </c>
      <c r="F163" s="43" t="s">
        <v>35</v>
      </c>
      <c r="G163" s="44" t="s">
        <v>11</v>
      </c>
      <c r="H163" s="44" t="s">
        <v>12</v>
      </c>
      <c r="I163" s="44" t="s">
        <v>13</v>
      </c>
      <c r="J163" s="44" t="s">
        <v>14</v>
      </c>
      <c r="K163" s="44" t="s">
        <v>15</v>
      </c>
      <c r="L163" s="44" t="s">
        <v>16</v>
      </c>
      <c r="M163" s="44" t="s">
        <v>17</v>
      </c>
      <c r="N163" s="44" t="s">
        <v>18</v>
      </c>
      <c r="O163" s="44" t="s">
        <v>19</v>
      </c>
      <c r="P163" s="44" t="s">
        <v>20</v>
      </c>
      <c r="Q163" s="44" t="s">
        <v>21</v>
      </c>
      <c r="R163" s="44" t="s">
        <v>22</v>
      </c>
    </row>
    <row r="164" spans="1:24" ht="18.75">
      <c r="A164" s="25">
        <v>7</v>
      </c>
      <c r="B164" s="147" t="s">
        <v>476</v>
      </c>
      <c r="C164" s="24" t="s">
        <v>477</v>
      </c>
      <c r="D164" s="45">
        <v>358000</v>
      </c>
      <c r="E164" s="5" t="s">
        <v>316</v>
      </c>
      <c r="F164" s="14" t="s">
        <v>61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s="112" t="s">
        <v>189</v>
      </c>
      <c r="U164" s="112" t="s">
        <v>174</v>
      </c>
      <c r="V164" s="112">
        <v>88</v>
      </c>
      <c r="W164" s="112"/>
      <c r="X164" s="112"/>
    </row>
    <row r="165" spans="1:24" ht="18.75">
      <c r="A165" s="26"/>
      <c r="B165" s="126" t="s">
        <v>463</v>
      </c>
      <c r="C165" s="3" t="s">
        <v>478</v>
      </c>
      <c r="D165" s="145" t="s">
        <v>215</v>
      </c>
      <c r="E165" s="2" t="s">
        <v>32</v>
      </c>
      <c r="F165" s="23" t="s">
        <v>62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T165" s="112" t="s">
        <v>444</v>
      </c>
      <c r="U165" s="112" t="s">
        <v>174</v>
      </c>
      <c r="V165" s="112">
        <v>7</v>
      </c>
      <c r="W165" s="112" t="s">
        <v>10</v>
      </c>
      <c r="X165" s="112">
        <v>3</v>
      </c>
    </row>
    <row r="166" spans="1:18" ht="18.75">
      <c r="A166" s="26"/>
      <c r="B166" s="126"/>
      <c r="C166" s="164" t="s">
        <v>479</v>
      </c>
      <c r="D166" s="15"/>
      <c r="E166" s="2"/>
      <c r="F166" s="46" t="s">
        <v>63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8.75">
      <c r="A167" s="26"/>
      <c r="B167" s="126"/>
      <c r="C167" s="3" t="s">
        <v>480</v>
      </c>
      <c r="D167" s="15"/>
      <c r="E167" s="2"/>
      <c r="F167" s="4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8.75">
      <c r="A168" s="26"/>
      <c r="B168" s="126"/>
      <c r="C168" s="3"/>
      <c r="D168" s="15"/>
      <c r="E168" s="2"/>
      <c r="F168" s="4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8.75">
      <c r="A169" s="26"/>
      <c r="B169" s="126"/>
      <c r="C169" s="3"/>
      <c r="D169" s="15"/>
      <c r="E169" s="2"/>
      <c r="F169" s="4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8.75">
      <c r="A170" s="27"/>
      <c r="B170" s="149"/>
      <c r="C170" s="321"/>
      <c r="D170" s="139"/>
      <c r="E170" s="11"/>
      <c r="F170" s="14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23" s="130" customFormat="1" ht="18.75">
      <c r="A171" s="96" t="s">
        <v>1</v>
      </c>
      <c r="B171" s="96">
        <v>7</v>
      </c>
      <c r="C171" s="97" t="s">
        <v>38</v>
      </c>
      <c r="D171" s="98">
        <f>+D164+D147+D143+D139+D119+D116+D112</f>
        <v>1514000</v>
      </c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54"/>
      <c r="T171" s="154"/>
      <c r="U171" s="154"/>
      <c r="V171" s="154"/>
      <c r="W171" s="154"/>
    </row>
    <row r="172" spans="1:18" ht="18.75">
      <c r="A172" s="167"/>
      <c r="B172" s="168"/>
      <c r="C172" s="322"/>
      <c r="D172" s="141"/>
      <c r="E172" s="125"/>
      <c r="F172" s="170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</row>
    <row r="173" spans="1:18" ht="18.75">
      <c r="A173" s="167"/>
      <c r="B173" s="168"/>
      <c r="C173" s="322"/>
      <c r="D173" s="141"/>
      <c r="E173" s="125"/>
      <c r="F173" s="170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</row>
    <row r="174" spans="1:18" ht="18.75">
      <c r="A174" s="167"/>
      <c r="B174" s="168"/>
      <c r="C174" s="322"/>
      <c r="D174" s="141"/>
      <c r="E174" s="125"/>
      <c r="F174" s="170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</row>
    <row r="175" spans="1:18" ht="18.75">
      <c r="A175" s="167"/>
      <c r="B175" s="168"/>
      <c r="C175" s="322"/>
      <c r="D175" s="141"/>
      <c r="E175" s="125"/>
      <c r="F175" s="170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</row>
    <row r="176" spans="1:18" ht="18.75">
      <c r="A176" s="167"/>
      <c r="B176" s="168"/>
      <c r="C176" s="322"/>
      <c r="D176" s="141"/>
      <c r="E176" s="125"/>
      <c r="F176" s="170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</row>
    <row r="177" spans="1:18" ht="18.75">
      <c r="A177" s="167"/>
      <c r="B177" s="168"/>
      <c r="C177" s="322"/>
      <c r="D177" s="141"/>
      <c r="E177" s="125"/>
      <c r="F177" s="170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</row>
    <row r="178" spans="1:18" ht="18.75">
      <c r="A178" s="167"/>
      <c r="B178" s="168"/>
      <c r="C178" s="322"/>
      <c r="D178" s="141"/>
      <c r="E178" s="125"/>
      <c r="F178" s="170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</row>
    <row r="179" spans="1:18" ht="18.75">
      <c r="A179" s="167"/>
      <c r="B179" s="168"/>
      <c r="C179" s="322"/>
      <c r="D179" s="141"/>
      <c r="E179" s="125"/>
      <c r="F179" s="170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</row>
    <row r="180" spans="1:18" ht="18.75">
      <c r="A180" s="167"/>
      <c r="B180" s="128"/>
      <c r="C180" s="171"/>
      <c r="D180" s="177"/>
      <c r="E180" s="125"/>
      <c r="F180" s="170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 t="s">
        <v>160</v>
      </c>
      <c r="R180" s="125">
        <f>1+R155</f>
        <v>17</v>
      </c>
    </row>
    <row r="181" spans="4:18" ht="21" customHeight="1">
      <c r="D181" s="30"/>
      <c r="F181" s="32"/>
      <c r="Q181" s="335" t="s">
        <v>129</v>
      </c>
      <c r="R181" s="335"/>
    </row>
    <row r="182" spans="1:18" ht="23.25" customHeight="1">
      <c r="A182" s="335" t="s">
        <v>28</v>
      </c>
      <c r="B182" s="335"/>
      <c r="C182" s="335"/>
      <c r="D182" s="335"/>
      <c r="E182" s="335"/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</row>
    <row r="183" spans="1:18" ht="21.75" customHeight="1">
      <c r="A183" s="335" t="str">
        <f>+A106</f>
        <v>แผนการดำเนินงาน  ประจำปีงบประมาณ พ.ศ. 2564</v>
      </c>
      <c r="B183" s="335"/>
      <c r="C183" s="335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</row>
    <row r="184" spans="1:18" ht="20.25">
      <c r="A184" s="335" t="str">
        <f>+A107</f>
        <v>องค์การบริหารส่วนตำบลหนองโพ  อำเภอโพธาราม  จังหวัดราชบุรี</v>
      </c>
      <c r="B184" s="335"/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</row>
    <row r="185" spans="1:9" ht="20.25">
      <c r="A185" s="34" t="str">
        <f>+A108</f>
        <v>2.   ยุทธศาสตร์การพัฒนาด้านส่งเสริมคุณภาพชีวิต และชุมชนเข้มแข็ง</v>
      </c>
      <c r="B185" s="35"/>
      <c r="C185" s="36"/>
      <c r="D185" s="37"/>
      <c r="E185" s="38"/>
      <c r="F185" s="39"/>
      <c r="G185" s="33"/>
      <c r="H185" s="33"/>
      <c r="I185" s="33"/>
    </row>
    <row r="186" spans="2:18" ht="16.5" customHeight="1">
      <c r="B186" s="336" t="s">
        <v>321</v>
      </c>
      <c r="C186" s="336"/>
      <c r="D186" s="336"/>
      <c r="E186" s="336"/>
      <c r="F186" s="336"/>
      <c r="G186" s="336"/>
      <c r="H186" s="336"/>
      <c r="I186" s="336"/>
      <c r="J186" s="336"/>
      <c r="K186" s="336"/>
      <c r="L186" s="336"/>
      <c r="M186" s="336"/>
      <c r="N186" s="336"/>
      <c r="O186" s="336"/>
      <c r="P186" s="336"/>
      <c r="Q186" s="336"/>
      <c r="R186" s="336"/>
    </row>
    <row r="187" spans="1:18" s="55" customFormat="1" ht="23.25" customHeight="1">
      <c r="A187" s="344" t="s">
        <v>10</v>
      </c>
      <c r="B187" s="339" t="s">
        <v>38</v>
      </c>
      <c r="C187" s="115" t="s">
        <v>36</v>
      </c>
      <c r="D187" s="40" t="s">
        <v>0</v>
      </c>
      <c r="E187" s="41" t="s">
        <v>29</v>
      </c>
      <c r="F187" s="41" t="s">
        <v>30</v>
      </c>
      <c r="G187" s="339" t="str">
        <f>+'ผด 02 ยธ 1'!G58:I58</f>
        <v>พ.ศ. 2563</v>
      </c>
      <c r="H187" s="339"/>
      <c r="I187" s="339"/>
      <c r="J187" s="339" t="str">
        <f>+'ผด 02 ยธ 1'!J58:R58</f>
        <v>พ.ศ. 2564</v>
      </c>
      <c r="K187" s="339"/>
      <c r="L187" s="339"/>
      <c r="M187" s="339"/>
      <c r="N187" s="339"/>
      <c r="O187" s="339"/>
      <c r="P187" s="339"/>
      <c r="Q187" s="339"/>
      <c r="R187" s="339"/>
    </row>
    <row r="188" spans="1:18" s="55" customFormat="1" ht="36" customHeight="1">
      <c r="A188" s="345"/>
      <c r="B188" s="339"/>
      <c r="C188" s="116" t="s">
        <v>37</v>
      </c>
      <c r="D188" s="42" t="s">
        <v>6</v>
      </c>
      <c r="E188" s="43" t="s">
        <v>25</v>
      </c>
      <c r="F188" s="43" t="s">
        <v>35</v>
      </c>
      <c r="G188" s="44" t="s">
        <v>11</v>
      </c>
      <c r="H188" s="44" t="s">
        <v>12</v>
      </c>
      <c r="I188" s="44" t="s">
        <v>13</v>
      </c>
      <c r="J188" s="44" t="s">
        <v>14</v>
      </c>
      <c r="K188" s="44" t="s">
        <v>15</v>
      </c>
      <c r="L188" s="44" t="s">
        <v>16</v>
      </c>
      <c r="M188" s="44" t="s">
        <v>17</v>
      </c>
      <c r="N188" s="44" t="s">
        <v>18</v>
      </c>
      <c r="O188" s="44" t="s">
        <v>19</v>
      </c>
      <c r="P188" s="44" t="s">
        <v>20</v>
      </c>
      <c r="Q188" s="44" t="s">
        <v>21</v>
      </c>
      <c r="R188" s="44" t="s">
        <v>22</v>
      </c>
    </row>
    <row r="189" spans="1:24" ht="18.75">
      <c r="A189" s="25">
        <v>1</v>
      </c>
      <c r="B189" s="6" t="s">
        <v>304</v>
      </c>
      <c r="C189" s="172" t="s">
        <v>65</v>
      </c>
      <c r="D189" s="45">
        <v>100000</v>
      </c>
      <c r="E189" s="5" t="s">
        <v>69</v>
      </c>
      <c r="F189" s="14" t="s">
        <v>153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s="112" t="s">
        <v>189</v>
      </c>
      <c r="U189" s="112" t="s">
        <v>174</v>
      </c>
      <c r="V189" s="112">
        <v>91</v>
      </c>
      <c r="W189" s="112"/>
      <c r="X189" s="112"/>
    </row>
    <row r="190" spans="1:24" ht="18.75">
      <c r="A190" s="26"/>
      <c r="B190" s="173" t="s">
        <v>305</v>
      </c>
      <c r="C190" s="173" t="s">
        <v>66</v>
      </c>
      <c r="D190" s="15" t="s">
        <v>270</v>
      </c>
      <c r="E190" s="2" t="s">
        <v>32</v>
      </c>
      <c r="F190" s="2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T190" s="112" t="s">
        <v>190</v>
      </c>
      <c r="U190" s="112" t="s">
        <v>174</v>
      </c>
      <c r="V190" s="112">
        <v>114</v>
      </c>
      <c r="W190" s="112" t="s">
        <v>10</v>
      </c>
      <c r="X190" s="112">
        <v>3</v>
      </c>
    </row>
    <row r="191" spans="1:18" ht="19.5" customHeight="1">
      <c r="A191" s="26"/>
      <c r="B191" s="173" t="s">
        <v>306</v>
      </c>
      <c r="C191" s="22" t="s">
        <v>67</v>
      </c>
      <c r="D191" s="15"/>
      <c r="E191" s="2"/>
      <c r="F191" s="4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8.75">
      <c r="A192" s="26"/>
      <c r="B192" s="173" t="s">
        <v>307</v>
      </c>
      <c r="C192" s="175" t="s">
        <v>173</v>
      </c>
      <c r="D192" s="15"/>
      <c r="E192" s="2"/>
      <c r="F192" s="2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24" ht="18.75">
      <c r="A193" s="25">
        <v>2</v>
      </c>
      <c r="B193" s="245" t="s">
        <v>482</v>
      </c>
      <c r="C193" s="172" t="s">
        <v>65</v>
      </c>
      <c r="D193" s="45">
        <v>20000</v>
      </c>
      <c r="E193" s="5" t="s">
        <v>32</v>
      </c>
      <c r="F193" s="14" t="s">
        <v>153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s="112" t="s">
        <v>189</v>
      </c>
      <c r="U193" s="112" t="s">
        <v>174</v>
      </c>
      <c r="V193" s="112">
        <v>91</v>
      </c>
      <c r="W193" s="112"/>
      <c r="X193" s="112"/>
    </row>
    <row r="194" spans="1:24" ht="18.75">
      <c r="A194" s="26"/>
      <c r="B194" s="173"/>
      <c r="C194" s="173" t="s">
        <v>66</v>
      </c>
      <c r="D194" s="15" t="s">
        <v>270</v>
      </c>
      <c r="E194" s="128"/>
      <c r="F194" s="2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T194" s="112" t="s">
        <v>190</v>
      </c>
      <c r="U194" s="112" t="s">
        <v>174</v>
      </c>
      <c r="V194" s="112">
        <v>113</v>
      </c>
      <c r="W194" s="112" t="s">
        <v>10</v>
      </c>
      <c r="X194" s="112">
        <v>2</v>
      </c>
    </row>
    <row r="195" spans="1:18" ht="18.75">
      <c r="A195" s="26"/>
      <c r="B195" s="173"/>
      <c r="C195" s="22" t="s">
        <v>483</v>
      </c>
      <c r="D195" s="15"/>
      <c r="E195" s="2"/>
      <c r="F195" s="2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8.75">
      <c r="A196" s="27"/>
      <c r="B196" s="174"/>
      <c r="C196" s="246" t="s">
        <v>484</v>
      </c>
      <c r="D196" s="119"/>
      <c r="E196" s="11"/>
      <c r="F196" s="166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24" ht="18.75">
      <c r="A197" s="25">
        <v>3</v>
      </c>
      <c r="B197" s="6" t="s">
        <v>308</v>
      </c>
      <c r="C197" s="172" t="s">
        <v>311</v>
      </c>
      <c r="D197" s="45">
        <v>10000</v>
      </c>
      <c r="E197" s="5" t="s">
        <v>69</v>
      </c>
      <c r="F197" s="14" t="s">
        <v>153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s="112" t="s">
        <v>189</v>
      </c>
      <c r="U197" s="112" t="s">
        <v>174</v>
      </c>
      <c r="V197" s="112">
        <v>91</v>
      </c>
      <c r="W197" s="112"/>
      <c r="X197" s="112"/>
    </row>
    <row r="198" spans="1:24" ht="18.75">
      <c r="A198" s="26"/>
      <c r="B198" s="173" t="s">
        <v>309</v>
      </c>
      <c r="C198" s="173" t="s">
        <v>312</v>
      </c>
      <c r="D198" s="15" t="s">
        <v>270</v>
      </c>
      <c r="E198" s="2" t="s">
        <v>32</v>
      </c>
      <c r="F198" s="2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T198" s="112" t="s">
        <v>190</v>
      </c>
      <c r="U198" s="112" t="s">
        <v>174</v>
      </c>
      <c r="V198" s="112">
        <v>114</v>
      </c>
      <c r="W198" s="112" t="s">
        <v>10</v>
      </c>
      <c r="X198" s="112">
        <v>4</v>
      </c>
    </row>
    <row r="199" spans="1:18" ht="18.75">
      <c r="A199" s="26"/>
      <c r="B199" s="173" t="s">
        <v>310</v>
      </c>
      <c r="C199" s="22" t="s">
        <v>310</v>
      </c>
      <c r="D199" s="15"/>
      <c r="E199" s="2"/>
      <c r="F199" s="2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24" ht="18.75">
      <c r="A200" s="25">
        <v>4</v>
      </c>
      <c r="B200" s="6" t="s">
        <v>167</v>
      </c>
      <c r="C200" s="172" t="s">
        <v>168</v>
      </c>
      <c r="D200" s="45">
        <v>70000</v>
      </c>
      <c r="E200" s="5" t="s">
        <v>69</v>
      </c>
      <c r="F200" s="14" t="s">
        <v>153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s="112" t="s">
        <v>189</v>
      </c>
      <c r="U200" s="112" t="s">
        <v>174</v>
      </c>
      <c r="V200" s="112">
        <v>92</v>
      </c>
      <c r="W200" s="112"/>
      <c r="X200" s="112"/>
    </row>
    <row r="201" spans="1:24" ht="18.75">
      <c r="A201" s="26"/>
      <c r="B201" s="173" t="s">
        <v>303</v>
      </c>
      <c r="C201" s="173" t="s">
        <v>66</v>
      </c>
      <c r="D201" s="145" t="s">
        <v>215</v>
      </c>
      <c r="E201" s="2" t="s">
        <v>32</v>
      </c>
      <c r="F201" s="2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T201" s="112" t="s">
        <v>190</v>
      </c>
      <c r="U201" s="112" t="s">
        <v>174</v>
      </c>
      <c r="V201" s="112">
        <v>113</v>
      </c>
      <c r="W201" s="112" t="s">
        <v>10</v>
      </c>
      <c r="X201" s="112">
        <v>1</v>
      </c>
    </row>
    <row r="202" spans="1:18" ht="18.75">
      <c r="A202" s="26"/>
      <c r="B202" s="99"/>
      <c r="C202" s="22" t="s">
        <v>132</v>
      </c>
      <c r="D202" s="15"/>
      <c r="E202" s="2"/>
      <c r="F202" s="4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8.75">
      <c r="A203" s="26"/>
      <c r="B203" s="99"/>
      <c r="C203" s="173" t="s">
        <v>149</v>
      </c>
      <c r="D203" s="15"/>
      <c r="E203" s="2"/>
      <c r="F203" s="2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8.75">
      <c r="A204" s="27"/>
      <c r="B204" s="18"/>
      <c r="C204" s="247" t="s">
        <v>68</v>
      </c>
      <c r="D204" s="119"/>
      <c r="E204" s="11"/>
      <c r="F204" s="166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8.75">
      <c r="A205" s="167"/>
      <c r="B205" s="176"/>
      <c r="C205" s="248"/>
      <c r="D205" s="177"/>
      <c r="E205" s="125"/>
      <c r="F205" s="181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</row>
    <row r="206" spans="1:18" ht="18.75">
      <c r="A206" s="167"/>
      <c r="B206" s="128"/>
      <c r="C206" s="171"/>
      <c r="D206" s="177"/>
      <c r="E206" s="125"/>
      <c r="F206" s="170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 t="s">
        <v>160</v>
      </c>
      <c r="R206" s="125">
        <f>1+R180</f>
        <v>18</v>
      </c>
    </row>
    <row r="207" spans="4:18" ht="21" customHeight="1">
      <c r="D207" s="30"/>
      <c r="F207" s="32"/>
      <c r="Q207" s="335" t="s">
        <v>129</v>
      </c>
      <c r="R207" s="335"/>
    </row>
    <row r="208" spans="1:18" ht="23.25" customHeight="1">
      <c r="A208" s="335" t="str">
        <f>+A182</f>
        <v>บัญชีโครงการ/กิจกรรม/งบประมาณ</v>
      </c>
      <c r="B208" s="335"/>
      <c r="C208" s="335"/>
      <c r="D208" s="335"/>
      <c r="E208" s="335"/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</row>
    <row r="209" spans="1:18" ht="21.75" customHeight="1">
      <c r="A209" s="335" t="str">
        <f>+A183</f>
        <v>แผนการดำเนินงาน  ประจำปีงบประมาณ พ.ศ. 2564</v>
      </c>
      <c r="B209" s="335"/>
      <c r="C209" s="335"/>
      <c r="D209" s="335"/>
      <c r="E209" s="335"/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</row>
    <row r="210" spans="1:18" ht="20.25">
      <c r="A210" s="335" t="str">
        <f>+A184</f>
        <v>องค์การบริหารส่วนตำบลหนองโพ  อำเภอโพธาราม  จังหวัดราชบุรี</v>
      </c>
      <c r="B210" s="335"/>
      <c r="C210" s="335"/>
      <c r="D210" s="335"/>
      <c r="E210" s="335"/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</row>
    <row r="211" spans="1:9" ht="20.25">
      <c r="A211" s="34" t="str">
        <f>+A185</f>
        <v>2.   ยุทธศาสตร์การพัฒนาด้านส่งเสริมคุณภาพชีวิต และชุมชนเข้มแข็ง</v>
      </c>
      <c r="B211" s="35"/>
      <c r="C211" s="36"/>
      <c r="D211" s="37"/>
      <c r="E211" s="38"/>
      <c r="F211" s="39"/>
      <c r="G211" s="33"/>
      <c r="H211" s="33"/>
      <c r="I211" s="33"/>
    </row>
    <row r="212" spans="2:18" ht="16.5" customHeight="1">
      <c r="B212" s="336" t="s">
        <v>321</v>
      </c>
      <c r="C212" s="336"/>
      <c r="D212" s="336"/>
      <c r="E212" s="336"/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</row>
    <row r="213" spans="1:18" s="55" customFormat="1" ht="23.25" customHeight="1">
      <c r="A213" s="344" t="s">
        <v>10</v>
      </c>
      <c r="B213" s="339" t="s">
        <v>38</v>
      </c>
      <c r="C213" s="115" t="s">
        <v>36</v>
      </c>
      <c r="D213" s="40" t="s">
        <v>0</v>
      </c>
      <c r="E213" s="41" t="s">
        <v>29</v>
      </c>
      <c r="F213" s="41" t="s">
        <v>30</v>
      </c>
      <c r="G213" s="339" t="str">
        <f>+G187</f>
        <v>พ.ศ. 2563</v>
      </c>
      <c r="H213" s="339"/>
      <c r="I213" s="339"/>
      <c r="J213" s="339" t="str">
        <f>+J187</f>
        <v>พ.ศ. 2564</v>
      </c>
      <c r="K213" s="339"/>
      <c r="L213" s="339"/>
      <c r="M213" s="339"/>
      <c r="N213" s="339"/>
      <c r="O213" s="339"/>
      <c r="P213" s="339"/>
      <c r="Q213" s="339"/>
      <c r="R213" s="339"/>
    </row>
    <row r="214" spans="1:18" s="55" customFormat="1" ht="36" customHeight="1">
      <c r="A214" s="345"/>
      <c r="B214" s="339"/>
      <c r="C214" s="116" t="s">
        <v>37</v>
      </c>
      <c r="D214" s="42" t="s">
        <v>6</v>
      </c>
      <c r="E214" s="43" t="s">
        <v>25</v>
      </c>
      <c r="F214" s="43" t="s">
        <v>35</v>
      </c>
      <c r="G214" s="44" t="s">
        <v>11</v>
      </c>
      <c r="H214" s="44" t="s">
        <v>12</v>
      </c>
      <c r="I214" s="44" t="s">
        <v>13</v>
      </c>
      <c r="J214" s="44" t="s">
        <v>14</v>
      </c>
      <c r="K214" s="44" t="s">
        <v>15</v>
      </c>
      <c r="L214" s="44" t="s">
        <v>16</v>
      </c>
      <c r="M214" s="44" t="s">
        <v>17</v>
      </c>
      <c r="N214" s="44" t="s">
        <v>18</v>
      </c>
      <c r="O214" s="44" t="s">
        <v>19</v>
      </c>
      <c r="P214" s="44" t="s">
        <v>20</v>
      </c>
      <c r="Q214" s="44" t="s">
        <v>21</v>
      </c>
      <c r="R214" s="44" t="s">
        <v>22</v>
      </c>
    </row>
    <row r="215" spans="1:24" ht="18.75">
      <c r="A215" s="25">
        <v>5</v>
      </c>
      <c r="B215" s="6" t="s">
        <v>313</v>
      </c>
      <c r="C215" s="6" t="s">
        <v>169</v>
      </c>
      <c r="D215" s="45">
        <v>180000</v>
      </c>
      <c r="E215" s="5" t="s">
        <v>69</v>
      </c>
      <c r="F215" s="14" t="s">
        <v>153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T215" s="112" t="s">
        <v>189</v>
      </c>
      <c r="U215" s="112" t="s">
        <v>174</v>
      </c>
      <c r="V215" s="112">
        <v>93</v>
      </c>
      <c r="W215" s="112"/>
      <c r="X215" s="112"/>
    </row>
    <row r="216" spans="1:24" ht="18.75">
      <c r="A216" s="26"/>
      <c r="B216" s="173" t="s">
        <v>314</v>
      </c>
      <c r="C216" s="173" t="s">
        <v>170</v>
      </c>
      <c r="D216" s="145" t="s">
        <v>215</v>
      </c>
      <c r="E216" s="2" t="s">
        <v>32</v>
      </c>
      <c r="F216" s="2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T216" s="112" t="s">
        <v>190</v>
      </c>
      <c r="U216" s="112" t="s">
        <v>174</v>
      </c>
      <c r="V216" s="112">
        <v>115</v>
      </c>
      <c r="W216" s="112" t="s">
        <v>10</v>
      </c>
      <c r="X216" s="112">
        <v>5</v>
      </c>
    </row>
    <row r="217" spans="1:18" ht="18.75">
      <c r="A217" s="26"/>
      <c r="B217" s="99"/>
      <c r="C217" s="22" t="s">
        <v>171</v>
      </c>
      <c r="D217" s="15"/>
      <c r="E217" s="2"/>
      <c r="F217" s="4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8.75">
      <c r="A218" s="26"/>
      <c r="B218" s="99"/>
      <c r="C218" s="22" t="s">
        <v>172</v>
      </c>
      <c r="D218" s="15"/>
      <c r="E218" s="2"/>
      <c r="F218" s="4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23" s="130" customFormat="1" ht="18.75">
      <c r="A219" s="96" t="s">
        <v>1</v>
      </c>
      <c r="B219" s="96">
        <v>5</v>
      </c>
      <c r="C219" s="97" t="s">
        <v>38</v>
      </c>
      <c r="D219" s="98">
        <f>+D215+D197+D189+D200+D193</f>
        <v>380000</v>
      </c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54"/>
      <c r="T219" s="154"/>
      <c r="U219" s="154"/>
      <c r="V219" s="154"/>
      <c r="W219" s="154"/>
    </row>
    <row r="220" spans="1:23" s="130" customFormat="1" ht="18.75">
      <c r="A220" s="185"/>
      <c r="B220" s="185"/>
      <c r="C220" s="185"/>
      <c r="D220" s="186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54"/>
      <c r="T220" s="154"/>
      <c r="U220" s="154"/>
      <c r="V220" s="154"/>
      <c r="W220" s="154"/>
    </row>
    <row r="221" spans="1:23" s="130" customFormat="1" ht="18.75">
      <c r="A221" s="185"/>
      <c r="B221" s="185"/>
      <c r="C221" s="185"/>
      <c r="D221" s="186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54"/>
      <c r="T221" s="154"/>
      <c r="U221" s="154"/>
      <c r="V221" s="154"/>
      <c r="W221" s="154"/>
    </row>
    <row r="222" spans="1:23" s="130" customFormat="1" ht="18.75">
      <c r="A222" s="185"/>
      <c r="B222" s="185"/>
      <c r="C222" s="185"/>
      <c r="D222" s="186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54"/>
      <c r="T222" s="154"/>
      <c r="U222" s="154"/>
      <c r="V222" s="154"/>
      <c r="W222" s="154"/>
    </row>
    <row r="223" spans="1:23" s="130" customFormat="1" ht="18.75">
      <c r="A223" s="185"/>
      <c r="B223" s="185"/>
      <c r="C223" s="185"/>
      <c r="D223" s="186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54"/>
      <c r="T223" s="154"/>
      <c r="U223" s="154"/>
      <c r="V223" s="154"/>
      <c r="W223" s="154"/>
    </row>
    <row r="224" spans="1:23" s="130" customFormat="1" ht="18.75">
      <c r="A224" s="185"/>
      <c r="B224" s="185"/>
      <c r="C224" s="185"/>
      <c r="D224" s="186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54"/>
      <c r="T224" s="154"/>
      <c r="U224" s="154"/>
      <c r="V224" s="154"/>
      <c r="W224" s="154"/>
    </row>
    <row r="225" spans="1:23" s="130" customFormat="1" ht="18.75">
      <c r="A225" s="185"/>
      <c r="B225" s="185"/>
      <c r="C225" s="185"/>
      <c r="D225" s="186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54"/>
      <c r="T225" s="154"/>
      <c r="U225" s="154"/>
      <c r="V225" s="154"/>
      <c r="W225" s="154"/>
    </row>
    <row r="226" spans="1:23" s="130" customFormat="1" ht="18.75">
      <c r="A226" s="185"/>
      <c r="B226" s="185"/>
      <c r="C226" s="185"/>
      <c r="D226" s="186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54"/>
      <c r="T226" s="154"/>
      <c r="U226" s="154"/>
      <c r="V226" s="154"/>
      <c r="W226" s="154"/>
    </row>
    <row r="227" spans="1:23" s="130" customFormat="1" ht="18.75">
      <c r="A227" s="185"/>
      <c r="B227" s="185"/>
      <c r="C227" s="185"/>
      <c r="D227" s="186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54"/>
      <c r="T227" s="154"/>
      <c r="U227" s="154"/>
      <c r="V227" s="154"/>
      <c r="W227" s="154"/>
    </row>
    <row r="228" spans="1:23" s="130" customFormat="1" ht="18.75">
      <c r="A228" s="185"/>
      <c r="B228" s="185"/>
      <c r="C228" s="185"/>
      <c r="D228" s="186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54"/>
      <c r="T228" s="154"/>
      <c r="U228" s="154"/>
      <c r="V228" s="154"/>
      <c r="W228" s="154"/>
    </row>
    <row r="229" spans="1:23" s="130" customFormat="1" ht="18.75">
      <c r="A229" s="185"/>
      <c r="B229" s="185"/>
      <c r="C229" s="185"/>
      <c r="D229" s="186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54"/>
      <c r="T229" s="154"/>
      <c r="U229" s="154"/>
      <c r="V229" s="154"/>
      <c r="W229" s="154"/>
    </row>
    <row r="230" spans="1:23" s="130" customFormat="1" ht="18.75">
      <c r="A230" s="185"/>
      <c r="B230" s="185"/>
      <c r="C230" s="185"/>
      <c r="D230" s="186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54"/>
      <c r="T230" s="154"/>
      <c r="U230" s="154"/>
      <c r="V230" s="154"/>
      <c r="W230" s="154"/>
    </row>
    <row r="231" spans="1:23" s="130" customFormat="1" ht="18.75">
      <c r="A231" s="185"/>
      <c r="B231" s="185"/>
      <c r="C231" s="185"/>
      <c r="D231" s="186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54"/>
      <c r="T231" s="154"/>
      <c r="U231" s="154"/>
      <c r="V231" s="154"/>
      <c r="W231" s="154"/>
    </row>
    <row r="232" spans="1:18" ht="18.75">
      <c r="A232" s="167"/>
      <c r="B232" s="168"/>
      <c r="C232" s="169"/>
      <c r="D232" s="141"/>
      <c r="E232" s="125"/>
      <c r="F232" s="170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 t="s">
        <v>160</v>
      </c>
      <c r="R232" s="125">
        <f>1+R206</f>
        <v>19</v>
      </c>
    </row>
    <row r="233" spans="1:24" ht="18" customHeight="1">
      <c r="A233" s="255"/>
      <c r="B233" s="256"/>
      <c r="C233" s="257"/>
      <c r="D233" s="258"/>
      <c r="E233" s="259"/>
      <c r="F233" s="260"/>
      <c r="G233" s="259"/>
      <c r="H233" s="259"/>
      <c r="I233" s="259"/>
      <c r="J233" s="259"/>
      <c r="K233" s="259"/>
      <c r="L233" s="259"/>
      <c r="M233" s="259"/>
      <c r="N233" s="259"/>
      <c r="O233" s="259"/>
      <c r="P233" s="259"/>
      <c r="Q233" s="341" t="s">
        <v>129</v>
      </c>
      <c r="R233" s="341"/>
      <c r="S233" s="256"/>
      <c r="T233" s="256"/>
      <c r="U233" s="256"/>
      <c r="V233" s="256"/>
      <c r="W233" s="256"/>
      <c r="X233" s="261"/>
    </row>
    <row r="234" spans="1:24" ht="18" customHeight="1">
      <c r="A234" s="342" t="str">
        <f>+A208</f>
        <v>บัญชีโครงการ/กิจกรรม/งบประมาณ</v>
      </c>
      <c r="B234" s="343"/>
      <c r="C234" s="343"/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43"/>
      <c r="P234" s="343"/>
      <c r="Q234" s="343"/>
      <c r="R234" s="343"/>
      <c r="S234" s="128"/>
      <c r="T234" s="128"/>
      <c r="U234" s="128"/>
      <c r="V234" s="128"/>
      <c r="W234" s="128"/>
      <c r="X234" s="263"/>
    </row>
    <row r="235" spans="1:24" ht="18" customHeight="1">
      <c r="A235" s="342" t="str">
        <f>+A209</f>
        <v>แผนการดำเนินงาน  ประจำปีงบประมาณ พ.ศ. 2564</v>
      </c>
      <c r="B235" s="343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128"/>
      <c r="T235" s="128"/>
      <c r="U235" s="128"/>
      <c r="V235" s="128"/>
      <c r="W235" s="128"/>
      <c r="X235" s="263"/>
    </row>
    <row r="236" spans="1:24" ht="18" customHeight="1">
      <c r="A236" s="342" t="str">
        <f>+A210</f>
        <v>องค์การบริหารส่วนตำบลหนองโพ  อำเภอโพธาราม  จังหวัดราชบุรี</v>
      </c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128"/>
      <c r="T236" s="128"/>
      <c r="U236" s="128"/>
      <c r="V236" s="128"/>
      <c r="W236" s="128"/>
      <c r="X236" s="263"/>
    </row>
    <row r="237" spans="1:24" ht="18" customHeight="1">
      <c r="A237" s="264" t="str">
        <f>+A211</f>
        <v>2.   ยุทธศาสตร์การพัฒนาด้านส่งเสริมคุณภาพชีวิต และชุมชนเข้มแข็ง</v>
      </c>
      <c r="B237" s="35"/>
      <c r="C237" s="265"/>
      <c r="D237" s="266"/>
      <c r="E237" s="48"/>
      <c r="F237" s="267"/>
      <c r="G237" s="262"/>
      <c r="H237" s="262"/>
      <c r="I237" s="262"/>
      <c r="J237" s="268"/>
      <c r="K237" s="268"/>
      <c r="L237" s="268"/>
      <c r="M237" s="268"/>
      <c r="N237" s="268"/>
      <c r="O237" s="268"/>
      <c r="P237" s="268"/>
      <c r="Q237" s="268"/>
      <c r="R237" s="268"/>
      <c r="S237" s="128"/>
      <c r="T237" s="128"/>
      <c r="U237" s="128"/>
      <c r="V237" s="128"/>
      <c r="W237" s="128"/>
      <c r="X237" s="263"/>
    </row>
    <row r="238" spans="1:24" ht="16.5" customHeight="1">
      <c r="A238" s="269"/>
      <c r="B238" s="336" t="s">
        <v>315</v>
      </c>
      <c r="C238" s="336"/>
      <c r="D238" s="336"/>
      <c r="E238" s="336"/>
      <c r="F238" s="336"/>
      <c r="G238" s="336"/>
      <c r="H238" s="336"/>
      <c r="I238" s="336"/>
      <c r="J238" s="336"/>
      <c r="K238" s="336"/>
      <c r="L238" s="336"/>
      <c r="M238" s="336"/>
      <c r="N238" s="336"/>
      <c r="O238" s="336"/>
      <c r="P238" s="336"/>
      <c r="Q238" s="336"/>
      <c r="R238" s="336"/>
      <c r="S238" s="128"/>
      <c r="T238" s="128"/>
      <c r="U238" s="128"/>
      <c r="V238" s="128"/>
      <c r="W238" s="128"/>
      <c r="X238" s="263"/>
    </row>
    <row r="239" spans="1:24" s="55" customFormat="1" ht="23.25" customHeight="1">
      <c r="A239" s="344" t="s">
        <v>10</v>
      </c>
      <c r="B239" s="339" t="s">
        <v>38</v>
      </c>
      <c r="C239" s="115" t="s">
        <v>36</v>
      </c>
      <c r="D239" s="40" t="s">
        <v>0</v>
      </c>
      <c r="E239" s="41" t="s">
        <v>29</v>
      </c>
      <c r="F239" s="41" t="s">
        <v>30</v>
      </c>
      <c r="G239" s="339" t="str">
        <f>+G187</f>
        <v>พ.ศ. 2563</v>
      </c>
      <c r="H239" s="339"/>
      <c r="I239" s="339"/>
      <c r="J239" s="339" t="str">
        <f>+J187</f>
        <v>พ.ศ. 2564</v>
      </c>
      <c r="K239" s="339"/>
      <c r="L239" s="339"/>
      <c r="M239" s="339"/>
      <c r="N239" s="339"/>
      <c r="O239" s="339"/>
      <c r="P239" s="339"/>
      <c r="Q239" s="339"/>
      <c r="R239" s="339"/>
      <c r="S239" s="47"/>
      <c r="T239" s="47"/>
      <c r="U239" s="47"/>
      <c r="V239" s="47"/>
      <c r="W239" s="47"/>
      <c r="X239" s="270"/>
    </row>
    <row r="240" spans="1:24" s="55" customFormat="1" ht="36" customHeight="1">
      <c r="A240" s="345"/>
      <c r="B240" s="339"/>
      <c r="C240" s="116" t="s">
        <v>37</v>
      </c>
      <c r="D240" s="42" t="s">
        <v>6</v>
      </c>
      <c r="E240" s="43" t="s">
        <v>25</v>
      </c>
      <c r="F240" s="43" t="s">
        <v>35</v>
      </c>
      <c r="G240" s="44" t="s">
        <v>11</v>
      </c>
      <c r="H240" s="44" t="s">
        <v>12</v>
      </c>
      <c r="I240" s="44" t="s">
        <v>13</v>
      </c>
      <c r="J240" s="44" t="s">
        <v>14</v>
      </c>
      <c r="K240" s="44" t="s">
        <v>15</v>
      </c>
      <c r="L240" s="44" t="s">
        <v>16</v>
      </c>
      <c r="M240" s="44" t="s">
        <v>17</v>
      </c>
      <c r="N240" s="44" t="s">
        <v>18</v>
      </c>
      <c r="O240" s="44" t="s">
        <v>19</v>
      </c>
      <c r="P240" s="44" t="s">
        <v>20</v>
      </c>
      <c r="Q240" s="44" t="s">
        <v>21</v>
      </c>
      <c r="R240" s="44" t="s">
        <v>22</v>
      </c>
      <c r="S240" s="47"/>
      <c r="T240" s="47"/>
      <c r="U240" s="47"/>
      <c r="V240" s="47"/>
      <c r="W240" s="47"/>
      <c r="X240" s="270"/>
    </row>
    <row r="241" spans="1:24" ht="18.75">
      <c r="A241" s="25">
        <v>1</v>
      </c>
      <c r="B241" s="6" t="s">
        <v>528</v>
      </c>
      <c r="C241" s="172" t="s">
        <v>531</v>
      </c>
      <c r="D241" s="45">
        <v>498000</v>
      </c>
      <c r="E241" s="5" t="s">
        <v>32</v>
      </c>
      <c r="F241" s="14" t="s">
        <v>9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128"/>
      <c r="T241" s="17" t="s">
        <v>189</v>
      </c>
      <c r="U241" s="17" t="s">
        <v>174</v>
      </c>
      <c r="V241" s="17">
        <v>103</v>
      </c>
      <c r="W241" s="17"/>
      <c r="X241" s="271"/>
    </row>
    <row r="242" spans="1:24" ht="18.75">
      <c r="A242" s="26"/>
      <c r="B242" s="173" t="s">
        <v>529</v>
      </c>
      <c r="C242" s="173" t="s">
        <v>478</v>
      </c>
      <c r="D242" s="145" t="s">
        <v>215</v>
      </c>
      <c r="E242" s="268"/>
      <c r="F242" s="2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28"/>
      <c r="T242" s="17" t="s">
        <v>190</v>
      </c>
      <c r="U242" s="17" t="s">
        <v>174</v>
      </c>
      <c r="V242" s="17">
        <v>107</v>
      </c>
      <c r="W242" s="17" t="s">
        <v>10</v>
      </c>
      <c r="X242" s="271">
        <v>4</v>
      </c>
    </row>
    <row r="243" spans="1:24" s="128" customFormat="1" ht="18.75">
      <c r="A243" s="27"/>
      <c r="B243" s="18"/>
      <c r="C243" s="118" t="s">
        <v>530</v>
      </c>
      <c r="D243" s="119"/>
      <c r="E243" s="11"/>
      <c r="F243" s="146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X243" s="263"/>
    </row>
    <row r="244" spans="1:24" s="128" customFormat="1" ht="18.75">
      <c r="A244" s="26"/>
      <c r="B244" s="3"/>
      <c r="C244" s="323"/>
      <c r="D244" s="15"/>
      <c r="E244" s="2"/>
      <c r="F244" s="2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T244" s="17"/>
      <c r="U244" s="17"/>
      <c r="V244" s="17"/>
      <c r="W244" s="17"/>
      <c r="X244" s="17"/>
    </row>
    <row r="245" spans="1:24" ht="18.75">
      <c r="A245" s="26"/>
      <c r="B245" s="173"/>
      <c r="C245" s="173"/>
      <c r="D245" s="145"/>
      <c r="E245" s="2"/>
      <c r="F245" s="2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T245" s="112"/>
      <c r="U245" s="112"/>
      <c r="V245" s="112"/>
      <c r="W245" s="112"/>
      <c r="X245" s="112"/>
    </row>
    <row r="246" spans="1:18" ht="19.5" customHeight="1">
      <c r="A246" s="26"/>
      <c r="B246" s="173"/>
      <c r="C246" s="22"/>
      <c r="D246" s="15"/>
      <c r="E246" s="2"/>
      <c r="F246" s="4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24" ht="18.75">
      <c r="A247" s="26"/>
      <c r="B247" s="3"/>
      <c r="C247" s="323"/>
      <c r="D247" s="15"/>
      <c r="E247" s="2"/>
      <c r="F247" s="2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T247" s="112"/>
      <c r="U247" s="112"/>
      <c r="V247" s="112"/>
      <c r="W247" s="112"/>
      <c r="X247" s="112"/>
    </row>
    <row r="248" spans="1:24" ht="18.75">
      <c r="A248" s="26"/>
      <c r="B248" s="173"/>
      <c r="C248" s="173"/>
      <c r="D248" s="145"/>
      <c r="E248" s="2"/>
      <c r="F248" s="2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T248" s="112"/>
      <c r="U248" s="112"/>
      <c r="V248" s="112"/>
      <c r="W248" s="112"/>
      <c r="X248" s="112"/>
    </row>
    <row r="249" spans="1:18" ht="18.75">
      <c r="A249" s="26"/>
      <c r="B249" s="173"/>
      <c r="C249" s="22"/>
      <c r="D249" s="15"/>
      <c r="E249" s="2"/>
      <c r="F249" s="2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24" ht="18.75">
      <c r="A250" s="26"/>
      <c r="B250" s="3"/>
      <c r="C250" s="3"/>
      <c r="D250" s="15"/>
      <c r="E250" s="2"/>
      <c r="F250" s="2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T250" s="112"/>
      <c r="U250" s="112"/>
      <c r="V250" s="112"/>
      <c r="W250" s="112"/>
      <c r="X250" s="112"/>
    </row>
    <row r="251" spans="1:24" ht="18.75">
      <c r="A251" s="26"/>
      <c r="B251" s="3"/>
      <c r="C251" s="323"/>
      <c r="D251" s="15"/>
      <c r="E251" s="2"/>
      <c r="F251" s="2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T251" s="112"/>
      <c r="U251" s="112"/>
      <c r="V251" s="112"/>
      <c r="W251" s="112"/>
      <c r="X251" s="112"/>
    </row>
    <row r="252" spans="1:24" ht="18.75">
      <c r="A252" s="26"/>
      <c r="B252" s="173"/>
      <c r="C252" s="323"/>
      <c r="D252" s="145"/>
      <c r="E252" s="2"/>
      <c r="F252" s="2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T252" s="112"/>
      <c r="U252" s="112"/>
      <c r="V252" s="112"/>
      <c r="W252" s="112"/>
      <c r="X252" s="112"/>
    </row>
    <row r="253" spans="1:24" ht="18.75">
      <c r="A253" s="26"/>
      <c r="B253" s="173"/>
      <c r="C253" s="22"/>
      <c r="D253" s="15"/>
      <c r="E253" s="2"/>
      <c r="F253" s="2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T253" s="112"/>
      <c r="U253" s="112"/>
      <c r="V253" s="112"/>
      <c r="W253" s="112"/>
      <c r="X253" s="112"/>
    </row>
    <row r="254" spans="1:23" s="130" customFormat="1" ht="18.75">
      <c r="A254" s="26"/>
      <c r="B254" s="3"/>
      <c r="C254" s="29"/>
      <c r="D254" s="15"/>
      <c r="E254" s="2"/>
      <c r="F254" s="2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54"/>
      <c r="T254" s="154"/>
      <c r="U254" s="154"/>
      <c r="V254" s="154"/>
      <c r="W254" s="154"/>
    </row>
    <row r="255" spans="1:23" s="130" customFormat="1" ht="18.75">
      <c r="A255" s="27"/>
      <c r="B255" s="150"/>
      <c r="C255" s="28"/>
      <c r="D255" s="119"/>
      <c r="E255" s="11"/>
      <c r="F255" s="166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54"/>
      <c r="T255" s="154"/>
      <c r="U255" s="154"/>
      <c r="V255" s="154"/>
      <c r="W255" s="154"/>
    </row>
    <row r="256" spans="1:18" ht="18.75">
      <c r="A256" s="96" t="s">
        <v>1</v>
      </c>
      <c r="B256" s="96">
        <v>1</v>
      </c>
      <c r="C256" s="97" t="s">
        <v>38</v>
      </c>
      <c r="D256" s="98">
        <f>+D241</f>
        <v>498000</v>
      </c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1:18" ht="18.75">
      <c r="A257" s="167"/>
      <c r="B257" s="179"/>
      <c r="C257" s="179"/>
      <c r="D257" s="180"/>
      <c r="E257" s="125"/>
      <c r="F257" s="181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</row>
    <row r="258" spans="1:18" ht="18.75">
      <c r="A258" s="167"/>
      <c r="B258" s="179"/>
      <c r="C258" s="179"/>
      <c r="D258" s="180"/>
      <c r="E258" s="125"/>
      <c r="F258" s="181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</row>
    <row r="259" spans="1:18" ht="18" customHeight="1">
      <c r="A259" s="167"/>
      <c r="B259" s="168"/>
      <c r="C259" s="169"/>
      <c r="D259" s="141"/>
      <c r="E259" s="125"/>
      <c r="F259" s="170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 t="s">
        <v>160</v>
      </c>
      <c r="R259" s="125">
        <f>1+R232</f>
        <v>20</v>
      </c>
    </row>
    <row r="260" spans="4:18" ht="18" customHeight="1">
      <c r="D260" s="30"/>
      <c r="F260" s="32"/>
      <c r="Q260" s="335" t="s">
        <v>129</v>
      </c>
      <c r="R260" s="335"/>
    </row>
    <row r="261" spans="1:18" ht="16.5" customHeight="1">
      <c r="A261" s="335" t="str">
        <f>+A234</f>
        <v>บัญชีโครงการ/กิจกรรม/งบประมาณ</v>
      </c>
      <c r="B261" s="335"/>
      <c r="C261" s="335"/>
      <c r="D261" s="335"/>
      <c r="E261" s="335"/>
      <c r="F261" s="335"/>
      <c r="G261" s="335"/>
      <c r="H261" s="335"/>
      <c r="I261" s="335"/>
      <c r="J261" s="335"/>
      <c r="K261" s="335"/>
      <c r="L261" s="335"/>
      <c r="M261" s="335"/>
      <c r="N261" s="335"/>
      <c r="O261" s="335"/>
      <c r="P261" s="335"/>
      <c r="Q261" s="335"/>
      <c r="R261" s="335"/>
    </row>
    <row r="262" spans="1:18" s="55" customFormat="1" ht="23.25" customHeight="1">
      <c r="A262" s="335" t="str">
        <f>+A235</f>
        <v>แผนการดำเนินงาน  ประจำปีงบประมาณ พ.ศ. 2564</v>
      </c>
      <c r="B262" s="335"/>
      <c r="C262" s="335"/>
      <c r="D262" s="335"/>
      <c r="E262" s="335"/>
      <c r="F262" s="335"/>
      <c r="G262" s="335"/>
      <c r="H262" s="335"/>
      <c r="I262" s="335"/>
      <c r="J262" s="335"/>
      <c r="K262" s="335"/>
      <c r="L262" s="335"/>
      <c r="M262" s="335"/>
      <c r="N262" s="335"/>
      <c r="O262" s="335"/>
      <c r="P262" s="335"/>
      <c r="Q262" s="335"/>
      <c r="R262" s="335"/>
    </row>
    <row r="263" spans="1:18" s="55" customFormat="1" ht="19.5" customHeight="1">
      <c r="A263" s="335" t="str">
        <f>+A236</f>
        <v>องค์การบริหารส่วนตำบลหนองโพ  อำเภอโพธาราม  จังหวัดราชบุรี</v>
      </c>
      <c r="B263" s="335"/>
      <c r="C263" s="335"/>
      <c r="D263" s="335"/>
      <c r="E263" s="335"/>
      <c r="F263" s="335"/>
      <c r="G263" s="335"/>
      <c r="H263" s="335"/>
      <c r="I263" s="335"/>
      <c r="J263" s="335"/>
      <c r="K263" s="335"/>
      <c r="L263" s="335"/>
      <c r="M263" s="335"/>
      <c r="N263" s="335"/>
      <c r="O263" s="335"/>
      <c r="P263" s="335"/>
      <c r="Q263" s="335"/>
      <c r="R263" s="335"/>
    </row>
    <row r="264" spans="1:24" ht="19.5" customHeight="1">
      <c r="A264" s="34" t="str">
        <f>+A237</f>
        <v>2.   ยุทธศาสตร์การพัฒนาด้านส่งเสริมคุณภาพชีวิต และชุมชนเข้มแข็ง</v>
      </c>
      <c r="B264" s="35"/>
      <c r="C264" s="36"/>
      <c r="D264" s="37"/>
      <c r="E264" s="38"/>
      <c r="F264" s="39"/>
      <c r="G264" s="33"/>
      <c r="H264" s="33"/>
      <c r="I264" s="33"/>
      <c r="T264" s="112"/>
      <c r="U264" s="112"/>
      <c r="V264" s="112"/>
      <c r="W264" s="112"/>
      <c r="X264" s="112"/>
    </row>
    <row r="265" spans="2:24" ht="20.25">
      <c r="B265" s="336" t="s">
        <v>322</v>
      </c>
      <c r="C265" s="336"/>
      <c r="D265" s="336"/>
      <c r="E265" s="336"/>
      <c r="F265" s="336"/>
      <c r="G265" s="336"/>
      <c r="H265" s="336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T265" s="112"/>
      <c r="U265" s="112"/>
      <c r="V265" s="112"/>
      <c r="W265" s="112"/>
      <c r="X265" s="112"/>
    </row>
    <row r="266" spans="1:18" ht="18.75">
      <c r="A266" s="344" t="s">
        <v>10</v>
      </c>
      <c r="B266" s="339" t="s">
        <v>38</v>
      </c>
      <c r="C266" s="115" t="s">
        <v>36</v>
      </c>
      <c r="D266" s="40" t="s">
        <v>0</v>
      </c>
      <c r="E266" s="41" t="s">
        <v>29</v>
      </c>
      <c r="F266" s="41" t="s">
        <v>30</v>
      </c>
      <c r="G266" s="339" t="str">
        <f>+G239</f>
        <v>พ.ศ. 2563</v>
      </c>
      <c r="H266" s="339"/>
      <c r="I266" s="339"/>
      <c r="J266" s="339" t="str">
        <f>+J239</f>
        <v>พ.ศ. 2564</v>
      </c>
      <c r="K266" s="339"/>
      <c r="L266" s="339"/>
      <c r="M266" s="339"/>
      <c r="N266" s="339"/>
      <c r="O266" s="339"/>
      <c r="P266" s="339"/>
      <c r="Q266" s="339"/>
      <c r="R266" s="339"/>
    </row>
    <row r="267" spans="1:18" ht="37.5">
      <c r="A267" s="345"/>
      <c r="B267" s="339"/>
      <c r="C267" s="116" t="s">
        <v>37</v>
      </c>
      <c r="D267" s="42" t="s">
        <v>6</v>
      </c>
      <c r="E267" s="43" t="s">
        <v>25</v>
      </c>
      <c r="F267" s="43" t="s">
        <v>35</v>
      </c>
      <c r="G267" s="44" t="s">
        <v>11</v>
      </c>
      <c r="H267" s="44" t="s">
        <v>12</v>
      </c>
      <c r="I267" s="44" t="s">
        <v>13</v>
      </c>
      <c r="J267" s="44" t="s">
        <v>14</v>
      </c>
      <c r="K267" s="44" t="s">
        <v>15</v>
      </c>
      <c r="L267" s="44" t="s">
        <v>16</v>
      </c>
      <c r="M267" s="44" t="s">
        <v>17</v>
      </c>
      <c r="N267" s="44" t="s">
        <v>18</v>
      </c>
      <c r="O267" s="44" t="s">
        <v>19</v>
      </c>
      <c r="P267" s="44" t="s">
        <v>20</v>
      </c>
      <c r="Q267" s="44" t="s">
        <v>21</v>
      </c>
      <c r="R267" s="44" t="s">
        <v>22</v>
      </c>
    </row>
    <row r="268" spans="1:24" ht="18.75">
      <c r="A268" s="25">
        <v>1</v>
      </c>
      <c r="B268" s="6" t="s">
        <v>317</v>
      </c>
      <c r="C268" s="24" t="s">
        <v>320</v>
      </c>
      <c r="D268" s="45">
        <v>299600</v>
      </c>
      <c r="E268" s="5" t="s">
        <v>69</v>
      </c>
      <c r="F268" s="14" t="s">
        <v>153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T268" s="112" t="s">
        <v>189</v>
      </c>
      <c r="U268" s="112" t="s">
        <v>174</v>
      </c>
      <c r="V268" s="112">
        <v>106</v>
      </c>
      <c r="W268" s="112"/>
      <c r="X268" s="112"/>
    </row>
    <row r="269" spans="1:24" ht="18.75">
      <c r="A269" s="26"/>
      <c r="B269" s="3" t="s">
        <v>318</v>
      </c>
      <c r="C269" s="3" t="s">
        <v>50</v>
      </c>
      <c r="D269" s="145" t="s">
        <v>215</v>
      </c>
      <c r="E269" s="2" t="s">
        <v>32</v>
      </c>
      <c r="F269" s="2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T269" s="112" t="s">
        <v>190</v>
      </c>
      <c r="U269" s="112" t="s">
        <v>174</v>
      </c>
      <c r="V269" s="112">
        <v>101</v>
      </c>
      <c r="W269" s="112" t="s">
        <v>10</v>
      </c>
      <c r="X269" s="112">
        <v>2</v>
      </c>
    </row>
    <row r="270" spans="1:18" ht="18.75">
      <c r="A270" s="26"/>
      <c r="B270" s="3" t="s">
        <v>319</v>
      </c>
      <c r="C270" s="22" t="s">
        <v>51</v>
      </c>
      <c r="D270" s="15"/>
      <c r="E270" s="2"/>
      <c r="F270" s="4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8.75">
      <c r="A271" s="27"/>
      <c r="B271" s="18"/>
      <c r="C271" s="150" t="s">
        <v>52</v>
      </c>
      <c r="D271" s="119"/>
      <c r="E271" s="11"/>
      <c r="F271" s="166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24" ht="18.75">
      <c r="A272" s="25">
        <v>2</v>
      </c>
      <c r="B272" s="6" t="s">
        <v>536</v>
      </c>
      <c r="C272" s="24" t="s">
        <v>323</v>
      </c>
      <c r="D272" s="45">
        <v>10000</v>
      </c>
      <c r="E272" s="5" t="s">
        <v>69</v>
      </c>
      <c r="F272" s="14" t="s">
        <v>153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T272" s="112" t="s">
        <v>189</v>
      </c>
      <c r="U272" s="112" t="s">
        <v>174</v>
      </c>
      <c r="V272" s="112">
        <v>109</v>
      </c>
      <c r="W272" s="112"/>
      <c r="X272" s="112"/>
    </row>
    <row r="273" spans="1:24" ht="18.75">
      <c r="A273" s="26"/>
      <c r="B273" s="3"/>
      <c r="C273" s="3" t="s">
        <v>537</v>
      </c>
      <c r="D273" s="145" t="s">
        <v>215</v>
      </c>
      <c r="E273" s="2" t="s">
        <v>32</v>
      </c>
      <c r="F273" s="2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T273" s="112" t="s">
        <v>190</v>
      </c>
      <c r="U273" s="112" t="s">
        <v>174</v>
      </c>
      <c r="V273" s="112">
        <v>103</v>
      </c>
      <c r="W273" s="112" t="s">
        <v>10</v>
      </c>
      <c r="X273" s="112">
        <v>10</v>
      </c>
    </row>
    <row r="274" spans="1:18" ht="18.75">
      <c r="A274" s="26"/>
      <c r="B274" s="99"/>
      <c r="C274" s="28" t="s">
        <v>324</v>
      </c>
      <c r="D274" s="15"/>
      <c r="E274" s="2"/>
      <c r="F274" s="4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25" s="130" customFormat="1" ht="18.75">
      <c r="A275" s="25">
        <v>3</v>
      </c>
      <c r="B275" s="6" t="s">
        <v>331</v>
      </c>
      <c r="C275" s="24" t="s">
        <v>332</v>
      </c>
      <c r="D275" s="45">
        <v>8000</v>
      </c>
      <c r="E275" s="5" t="s">
        <v>69</v>
      </c>
      <c r="F275" s="14" t="s">
        <v>153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T275" s="112" t="s">
        <v>189</v>
      </c>
      <c r="U275" s="112" t="s">
        <v>174</v>
      </c>
      <c r="V275" s="112">
        <v>106</v>
      </c>
      <c r="W275" s="112"/>
      <c r="X275" s="112"/>
      <c r="Y275" s="20"/>
    </row>
    <row r="276" spans="1:25" s="130" customFormat="1" ht="18.75">
      <c r="A276" s="26"/>
      <c r="B276" s="3"/>
      <c r="C276" s="3" t="s">
        <v>330</v>
      </c>
      <c r="D276" s="145" t="s">
        <v>270</v>
      </c>
      <c r="E276" s="2" t="s">
        <v>32</v>
      </c>
      <c r="F276" s="2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T276" s="112" t="s">
        <v>190</v>
      </c>
      <c r="U276" s="112" t="s">
        <v>174</v>
      </c>
      <c r="V276" s="112">
        <v>106</v>
      </c>
      <c r="W276" s="112" t="s">
        <v>10</v>
      </c>
      <c r="X276" s="112">
        <v>18</v>
      </c>
      <c r="Y276" s="20"/>
    </row>
    <row r="277" spans="1:18" s="130" customFormat="1" ht="18.75">
      <c r="A277" s="27"/>
      <c r="B277" s="18"/>
      <c r="C277" s="28" t="s">
        <v>324</v>
      </c>
      <c r="D277" s="119"/>
      <c r="E277" s="11"/>
      <c r="F277" s="166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24" ht="18.75">
      <c r="A278" s="25">
        <v>4</v>
      </c>
      <c r="B278" s="6" t="s">
        <v>53</v>
      </c>
      <c r="C278" s="24" t="s">
        <v>54</v>
      </c>
      <c r="D278" s="45">
        <v>10000</v>
      </c>
      <c r="E278" s="5" t="s">
        <v>69</v>
      </c>
      <c r="F278" s="14" t="s">
        <v>153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T278" s="112" t="s">
        <v>189</v>
      </c>
      <c r="U278" s="112" t="s">
        <v>174</v>
      </c>
      <c r="V278" s="112">
        <v>107</v>
      </c>
      <c r="W278" s="112"/>
      <c r="X278" s="112"/>
    </row>
    <row r="279" spans="1:24" ht="18.75">
      <c r="A279" s="26"/>
      <c r="B279" s="3" t="s">
        <v>325</v>
      </c>
      <c r="C279" s="3" t="s">
        <v>55</v>
      </c>
      <c r="D279" s="145" t="s">
        <v>215</v>
      </c>
      <c r="E279" s="2" t="s">
        <v>32</v>
      </c>
      <c r="F279" s="2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T279" s="112" t="s">
        <v>190</v>
      </c>
      <c r="U279" s="112" t="s">
        <v>174</v>
      </c>
      <c r="V279" s="112">
        <v>102</v>
      </c>
      <c r="W279" s="112" t="s">
        <v>10</v>
      </c>
      <c r="X279" s="112">
        <v>7</v>
      </c>
    </row>
    <row r="280" spans="1:18" ht="18.75">
      <c r="A280" s="26"/>
      <c r="B280" s="99"/>
      <c r="C280" s="22" t="s">
        <v>56</v>
      </c>
      <c r="D280" s="15"/>
      <c r="E280" s="2"/>
      <c r="F280" s="4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8" customHeight="1">
      <c r="A281" s="27"/>
      <c r="B281" s="18"/>
      <c r="C281" s="28" t="s">
        <v>324</v>
      </c>
      <c r="D281" s="119"/>
      <c r="E281" s="11"/>
      <c r="F281" s="166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24" ht="18" customHeight="1">
      <c r="A282" s="25">
        <v>5</v>
      </c>
      <c r="B282" s="6" t="s">
        <v>326</v>
      </c>
      <c r="C282" s="24" t="s">
        <v>49</v>
      </c>
      <c r="D282" s="45">
        <v>6000</v>
      </c>
      <c r="E282" s="5" t="s">
        <v>69</v>
      </c>
      <c r="F282" s="14" t="s">
        <v>153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T282" s="112" t="s">
        <v>189</v>
      </c>
      <c r="U282" s="112" t="s">
        <v>174</v>
      </c>
      <c r="V282" s="112">
        <v>109</v>
      </c>
      <c r="W282" s="112"/>
      <c r="X282" s="112"/>
    </row>
    <row r="283" spans="1:24" ht="18" customHeight="1">
      <c r="A283" s="27"/>
      <c r="B283" s="18"/>
      <c r="C283" s="28" t="s">
        <v>324</v>
      </c>
      <c r="D283" s="182" t="s">
        <v>215</v>
      </c>
      <c r="E283" s="11" t="s">
        <v>32</v>
      </c>
      <c r="F283" s="166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T283" s="112" t="s">
        <v>190</v>
      </c>
      <c r="U283" s="112" t="s">
        <v>174</v>
      </c>
      <c r="V283" s="112">
        <v>102</v>
      </c>
      <c r="W283" s="112" t="s">
        <v>10</v>
      </c>
      <c r="X283" s="112">
        <v>7</v>
      </c>
    </row>
    <row r="284" spans="1:24" ht="18" customHeight="1">
      <c r="A284" s="167"/>
      <c r="B284" s="176"/>
      <c r="C284" s="194"/>
      <c r="D284" s="180"/>
      <c r="E284" s="125"/>
      <c r="F284" s="181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T284" s="112"/>
      <c r="U284" s="112"/>
      <c r="V284" s="112"/>
      <c r="W284" s="112"/>
      <c r="X284" s="112"/>
    </row>
    <row r="285" spans="1:24" ht="18" customHeight="1">
      <c r="A285" s="167"/>
      <c r="B285" s="176"/>
      <c r="C285" s="194"/>
      <c r="D285" s="180"/>
      <c r="E285" s="125"/>
      <c r="F285" s="181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T285" s="112"/>
      <c r="U285" s="112"/>
      <c r="V285" s="112"/>
      <c r="W285" s="112"/>
      <c r="X285" s="112"/>
    </row>
    <row r="286" spans="1:18" ht="18" customHeight="1">
      <c r="A286" s="167"/>
      <c r="B286" s="168"/>
      <c r="C286" s="169"/>
      <c r="D286" s="141"/>
      <c r="E286" s="125"/>
      <c r="F286" s="170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 t="s">
        <v>160</v>
      </c>
      <c r="R286" s="125">
        <f>1+R259</f>
        <v>21</v>
      </c>
    </row>
    <row r="287" spans="4:18" ht="18" customHeight="1">
      <c r="D287" s="30"/>
      <c r="F287" s="32"/>
      <c r="Q287" s="335" t="s">
        <v>129</v>
      </c>
      <c r="R287" s="335"/>
    </row>
    <row r="288" spans="1:18" ht="16.5" customHeight="1">
      <c r="A288" s="335" t="str">
        <f>+A234</f>
        <v>บัญชีโครงการ/กิจกรรม/งบประมาณ</v>
      </c>
      <c r="B288" s="335"/>
      <c r="C288" s="335"/>
      <c r="D288" s="335"/>
      <c r="E288" s="335"/>
      <c r="F288" s="335"/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  <c r="Q288" s="335"/>
      <c r="R288" s="335"/>
    </row>
    <row r="289" spans="1:18" s="55" customFormat="1" ht="23.25" customHeight="1">
      <c r="A289" s="335" t="str">
        <f>+A235</f>
        <v>แผนการดำเนินงาน  ประจำปีงบประมาณ พ.ศ. 2564</v>
      </c>
      <c r="B289" s="335"/>
      <c r="C289" s="335"/>
      <c r="D289" s="335"/>
      <c r="E289" s="335"/>
      <c r="F289" s="335"/>
      <c r="G289" s="335"/>
      <c r="H289" s="335"/>
      <c r="I289" s="335"/>
      <c r="J289" s="335"/>
      <c r="K289" s="335"/>
      <c r="L289" s="335"/>
      <c r="M289" s="335"/>
      <c r="N289" s="335"/>
      <c r="O289" s="335"/>
      <c r="P289" s="335"/>
      <c r="Q289" s="335"/>
      <c r="R289" s="335"/>
    </row>
    <row r="290" spans="1:18" s="55" customFormat="1" ht="21" customHeight="1">
      <c r="A290" s="335" t="str">
        <f>+A236</f>
        <v>องค์การบริหารส่วนตำบลหนองโพ  อำเภอโพธาราม  จังหวัดราชบุรี</v>
      </c>
      <c r="B290" s="335"/>
      <c r="C290" s="335"/>
      <c r="D290" s="335"/>
      <c r="E290" s="335"/>
      <c r="F290" s="335"/>
      <c r="G290" s="335"/>
      <c r="H290" s="335"/>
      <c r="I290" s="335"/>
      <c r="J290" s="335"/>
      <c r="K290" s="335"/>
      <c r="L290" s="335"/>
      <c r="M290" s="335"/>
      <c r="N290" s="335"/>
      <c r="O290" s="335"/>
      <c r="P290" s="335"/>
      <c r="Q290" s="335"/>
      <c r="R290" s="335"/>
    </row>
    <row r="291" spans="1:24" ht="20.25">
      <c r="A291" s="34" t="str">
        <f>+A264</f>
        <v>2.   ยุทธศาสตร์การพัฒนาด้านส่งเสริมคุณภาพชีวิต และชุมชนเข้มแข็ง</v>
      </c>
      <c r="B291" s="35"/>
      <c r="C291" s="36"/>
      <c r="D291" s="37"/>
      <c r="E291" s="38"/>
      <c r="F291" s="39"/>
      <c r="G291" s="33"/>
      <c r="H291" s="33"/>
      <c r="I291" s="33"/>
      <c r="T291" s="112"/>
      <c r="U291" s="112"/>
      <c r="V291" s="112"/>
      <c r="W291" s="112"/>
      <c r="X291" s="112"/>
    </row>
    <row r="292" spans="2:24" ht="20.25">
      <c r="B292" s="336" t="s">
        <v>322</v>
      </c>
      <c r="C292" s="336"/>
      <c r="D292" s="336"/>
      <c r="E292" s="336"/>
      <c r="F292" s="336"/>
      <c r="G292" s="336"/>
      <c r="H292" s="336"/>
      <c r="I292" s="336"/>
      <c r="J292" s="336"/>
      <c r="K292" s="336"/>
      <c r="L292" s="336"/>
      <c r="M292" s="336"/>
      <c r="N292" s="336"/>
      <c r="O292" s="336"/>
      <c r="P292" s="336"/>
      <c r="Q292" s="336"/>
      <c r="R292" s="336"/>
      <c r="T292" s="112"/>
      <c r="U292" s="112"/>
      <c r="V292" s="112"/>
      <c r="W292" s="112"/>
      <c r="X292" s="112"/>
    </row>
    <row r="293" spans="1:18" ht="18.75">
      <c r="A293" s="344" t="s">
        <v>10</v>
      </c>
      <c r="B293" s="339" t="s">
        <v>38</v>
      </c>
      <c r="C293" s="115" t="s">
        <v>36</v>
      </c>
      <c r="D293" s="40" t="s">
        <v>0</v>
      </c>
      <c r="E293" s="41" t="s">
        <v>29</v>
      </c>
      <c r="F293" s="41" t="s">
        <v>30</v>
      </c>
      <c r="G293" s="339" t="str">
        <f>+G266</f>
        <v>พ.ศ. 2563</v>
      </c>
      <c r="H293" s="339"/>
      <c r="I293" s="339"/>
      <c r="J293" s="339" t="str">
        <f>+J266</f>
        <v>พ.ศ. 2564</v>
      </c>
      <c r="K293" s="339"/>
      <c r="L293" s="339"/>
      <c r="M293" s="339"/>
      <c r="N293" s="339"/>
      <c r="O293" s="339"/>
      <c r="P293" s="339"/>
      <c r="Q293" s="339"/>
      <c r="R293" s="339"/>
    </row>
    <row r="294" spans="1:18" ht="37.5">
      <c r="A294" s="345"/>
      <c r="B294" s="339"/>
      <c r="C294" s="116" t="s">
        <v>37</v>
      </c>
      <c r="D294" s="42" t="s">
        <v>6</v>
      </c>
      <c r="E294" s="43" t="s">
        <v>25</v>
      </c>
      <c r="F294" s="43" t="s">
        <v>35</v>
      </c>
      <c r="G294" s="44" t="s">
        <v>11</v>
      </c>
      <c r="H294" s="44" t="s">
        <v>12</v>
      </c>
      <c r="I294" s="44" t="s">
        <v>13</v>
      </c>
      <c r="J294" s="44" t="s">
        <v>14</v>
      </c>
      <c r="K294" s="44" t="s">
        <v>15</v>
      </c>
      <c r="L294" s="44" t="s">
        <v>16</v>
      </c>
      <c r="M294" s="44" t="s">
        <v>17</v>
      </c>
      <c r="N294" s="44" t="s">
        <v>18</v>
      </c>
      <c r="O294" s="44" t="s">
        <v>19</v>
      </c>
      <c r="P294" s="44" t="s">
        <v>20</v>
      </c>
      <c r="Q294" s="44" t="s">
        <v>21</v>
      </c>
      <c r="R294" s="44" t="s">
        <v>22</v>
      </c>
    </row>
    <row r="295" spans="1:24" ht="18.75">
      <c r="A295" s="25">
        <v>6</v>
      </c>
      <c r="B295" s="6" t="s">
        <v>57</v>
      </c>
      <c r="C295" s="24" t="s">
        <v>59</v>
      </c>
      <c r="D295" s="45">
        <v>8500</v>
      </c>
      <c r="E295" s="5" t="s">
        <v>69</v>
      </c>
      <c r="F295" s="14" t="s">
        <v>153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T295" s="112" t="s">
        <v>189</v>
      </c>
      <c r="U295" s="112" t="s">
        <v>174</v>
      </c>
      <c r="V295" s="112">
        <v>106</v>
      </c>
      <c r="W295" s="112"/>
      <c r="X295" s="112"/>
    </row>
    <row r="296" spans="1:24" ht="18.75">
      <c r="A296" s="26"/>
      <c r="B296" s="3" t="s">
        <v>58</v>
      </c>
      <c r="C296" s="3" t="s">
        <v>60</v>
      </c>
      <c r="D296" s="145" t="s">
        <v>215</v>
      </c>
      <c r="E296" s="2" t="s">
        <v>32</v>
      </c>
      <c r="F296" s="2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T296" s="112" t="s">
        <v>190</v>
      </c>
      <c r="U296" s="112" t="s">
        <v>174</v>
      </c>
      <c r="V296" s="112">
        <v>143</v>
      </c>
      <c r="W296" s="112" t="s">
        <v>10</v>
      </c>
      <c r="X296" s="112">
        <v>2</v>
      </c>
    </row>
    <row r="297" spans="1:18" ht="18.75">
      <c r="A297" s="26"/>
      <c r="B297" s="99"/>
      <c r="C297" s="28" t="s">
        <v>324</v>
      </c>
      <c r="D297" s="15"/>
      <c r="E297" s="2"/>
      <c r="F297" s="4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24" ht="18.75">
      <c r="A298" s="25">
        <v>7</v>
      </c>
      <c r="B298" s="6" t="s">
        <v>327</v>
      </c>
      <c r="C298" s="24" t="s">
        <v>328</v>
      </c>
      <c r="D298" s="45">
        <v>11000</v>
      </c>
      <c r="E298" s="5" t="s">
        <v>69</v>
      </c>
      <c r="F298" s="14" t="s">
        <v>153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T298" s="112" t="s">
        <v>189</v>
      </c>
      <c r="U298" s="112" t="s">
        <v>174</v>
      </c>
      <c r="V298" s="112">
        <v>106</v>
      </c>
      <c r="W298" s="112"/>
      <c r="X298" s="112"/>
    </row>
    <row r="299" spans="1:24" ht="18.75">
      <c r="A299" s="26"/>
      <c r="B299" s="3"/>
      <c r="C299" s="3" t="s">
        <v>329</v>
      </c>
      <c r="D299" s="145" t="s">
        <v>215</v>
      </c>
      <c r="E299" s="2" t="s">
        <v>32</v>
      </c>
      <c r="F299" s="2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T299" s="112" t="s">
        <v>190</v>
      </c>
      <c r="U299" s="112" t="s">
        <v>174</v>
      </c>
      <c r="V299" s="112">
        <v>106</v>
      </c>
      <c r="W299" s="112" t="s">
        <v>10</v>
      </c>
      <c r="X299" s="112">
        <v>18</v>
      </c>
    </row>
    <row r="300" spans="1:18" ht="18.75">
      <c r="A300" s="26"/>
      <c r="B300" s="99"/>
      <c r="C300" s="22" t="s">
        <v>330</v>
      </c>
      <c r="D300" s="15"/>
      <c r="E300" s="2"/>
      <c r="F300" s="4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130" customFormat="1" ht="18.75">
      <c r="A301" s="27"/>
      <c r="B301" s="18"/>
      <c r="C301" s="28" t="s">
        <v>324</v>
      </c>
      <c r="D301" s="119"/>
      <c r="E301" s="11"/>
      <c r="F301" s="166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s="130" customFormat="1" ht="18.75">
      <c r="A302" s="96" t="s">
        <v>1</v>
      </c>
      <c r="B302" s="96">
        <v>7</v>
      </c>
      <c r="C302" s="97" t="s">
        <v>38</v>
      </c>
      <c r="D302" s="98">
        <f>+D298+D295+D282+D278+D275+D272+D268</f>
        <v>353100</v>
      </c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1:18" s="130" customFormat="1" ht="18.75">
      <c r="A303" s="185"/>
      <c r="B303" s="185"/>
      <c r="C303" s="185"/>
      <c r="D303" s="186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</row>
    <row r="304" spans="1:18" s="130" customFormat="1" ht="18.75">
      <c r="A304" s="185"/>
      <c r="B304" s="185"/>
      <c r="C304" s="185"/>
      <c r="D304" s="186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</row>
    <row r="305" spans="1:18" s="130" customFormat="1" ht="18.75">
      <c r="A305" s="185"/>
      <c r="B305" s="185"/>
      <c r="C305" s="185"/>
      <c r="D305" s="186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</row>
    <row r="306" spans="1:18" ht="21" customHeight="1">
      <c r="A306" s="185"/>
      <c r="B306" s="185"/>
      <c r="C306" s="185"/>
      <c r="D306" s="186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</row>
    <row r="307" spans="1:18" ht="21" customHeight="1">
      <c r="A307" s="185"/>
      <c r="B307" s="185"/>
      <c r="C307" s="185"/>
      <c r="D307" s="186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</row>
    <row r="308" spans="1:18" ht="21" customHeight="1">
      <c r="A308" s="185"/>
      <c r="B308" s="185"/>
      <c r="C308" s="185"/>
      <c r="D308" s="186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</row>
    <row r="309" spans="1:18" ht="21" customHeight="1">
      <c r="A309" s="185"/>
      <c r="B309" s="185"/>
      <c r="C309" s="185"/>
      <c r="D309" s="186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</row>
    <row r="310" spans="1:18" ht="21.75" customHeight="1">
      <c r="A310" s="185"/>
      <c r="B310" s="185"/>
      <c r="C310" s="185"/>
      <c r="D310" s="186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</row>
    <row r="311" spans="1:18" ht="18.75">
      <c r="A311" s="185"/>
      <c r="B311" s="185"/>
      <c r="C311" s="185"/>
      <c r="D311" s="186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</row>
    <row r="312" spans="1:18" ht="18.75">
      <c r="A312" s="167"/>
      <c r="B312" s="128"/>
      <c r="C312" s="171"/>
      <c r="D312" s="177"/>
      <c r="E312" s="125"/>
      <c r="F312" s="170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 t="s">
        <v>160</v>
      </c>
      <c r="R312" s="125">
        <f>1+R286</f>
        <v>22</v>
      </c>
    </row>
    <row r="313" spans="4:18" ht="20.25">
      <c r="D313" s="30"/>
      <c r="F313" s="32"/>
      <c r="Q313" s="335" t="s">
        <v>129</v>
      </c>
      <c r="R313" s="335"/>
    </row>
    <row r="314" spans="1:18" s="55" customFormat="1" ht="23.25" customHeight="1">
      <c r="A314" s="335" t="str">
        <f>+A28</f>
        <v>แผนการดำเนินงาน  ประจำปีงบประมาณ พ.ศ. 2564</v>
      </c>
      <c r="B314" s="335"/>
      <c r="C314" s="335"/>
      <c r="D314" s="335"/>
      <c r="E314" s="335"/>
      <c r="F314" s="335"/>
      <c r="G314" s="335"/>
      <c r="H314" s="335"/>
      <c r="I314" s="335"/>
      <c r="J314" s="335"/>
      <c r="K314" s="335"/>
      <c r="L314" s="335"/>
      <c r="M314" s="335"/>
      <c r="N314" s="335"/>
      <c r="O314" s="335"/>
      <c r="P314" s="335"/>
      <c r="Q314" s="335"/>
      <c r="R314" s="335"/>
    </row>
    <row r="315" spans="1:18" s="55" customFormat="1" ht="20.25">
      <c r="A315" s="335" t="str">
        <f>+A29</f>
        <v>องค์การบริหารส่วนตำบลหนองโพ  อำเภอโพธาราม  จังหวัดราชบุรี</v>
      </c>
      <c r="B315" s="335"/>
      <c r="C315" s="335"/>
      <c r="D315" s="335"/>
      <c r="E315" s="335"/>
      <c r="F315" s="335"/>
      <c r="G315" s="335"/>
      <c r="H315" s="335"/>
      <c r="I315" s="335"/>
      <c r="J315" s="335"/>
      <c r="K315" s="335"/>
      <c r="L315" s="335"/>
      <c r="M315" s="335"/>
      <c r="N315" s="335"/>
      <c r="O315" s="335"/>
      <c r="P315" s="335"/>
      <c r="Q315" s="335"/>
      <c r="R315" s="335"/>
    </row>
    <row r="316" spans="1:9" ht="20.25">
      <c r="A316" s="34" t="str">
        <f>+C7</f>
        <v>2.   ยุทธศาสตร์การพัฒนาด้านส่งเสริมคุณภาพชีวิต และชุมชนเข้มแข็ง</v>
      </c>
      <c r="B316" s="35"/>
      <c r="C316" s="36"/>
      <c r="D316" s="37"/>
      <c r="E316" s="38"/>
      <c r="F316" s="39"/>
      <c r="G316" s="33"/>
      <c r="H316" s="33"/>
      <c r="I316" s="33"/>
    </row>
    <row r="317" spans="2:18" ht="20.25">
      <c r="B317" s="336" t="s">
        <v>340</v>
      </c>
      <c r="C317" s="336"/>
      <c r="D317" s="336"/>
      <c r="E317" s="336"/>
      <c r="F317" s="336"/>
      <c r="G317" s="336"/>
      <c r="H317" s="336"/>
      <c r="I317" s="336"/>
      <c r="J317" s="336"/>
      <c r="K317" s="336"/>
      <c r="L317" s="336"/>
      <c r="M317" s="336"/>
      <c r="N317" s="336"/>
      <c r="O317" s="336"/>
      <c r="P317" s="336"/>
      <c r="Q317" s="336"/>
      <c r="R317" s="336"/>
    </row>
    <row r="318" spans="1:18" ht="18.75">
      <c r="A318" s="344" t="s">
        <v>10</v>
      </c>
      <c r="B318" s="339" t="s">
        <v>38</v>
      </c>
      <c r="C318" s="115" t="s">
        <v>36</v>
      </c>
      <c r="D318" s="40" t="s">
        <v>0</v>
      </c>
      <c r="E318" s="41" t="s">
        <v>29</v>
      </c>
      <c r="F318" s="41" t="s">
        <v>30</v>
      </c>
      <c r="G318" s="339" t="str">
        <f>+G187</f>
        <v>พ.ศ. 2563</v>
      </c>
      <c r="H318" s="339"/>
      <c r="I318" s="339"/>
      <c r="J318" s="339" t="str">
        <f>+J187</f>
        <v>พ.ศ. 2564</v>
      </c>
      <c r="K318" s="339"/>
      <c r="L318" s="339"/>
      <c r="M318" s="339"/>
      <c r="N318" s="339"/>
      <c r="O318" s="339"/>
      <c r="P318" s="339"/>
      <c r="Q318" s="339"/>
      <c r="R318" s="339"/>
    </row>
    <row r="319" spans="1:18" ht="37.5">
      <c r="A319" s="345"/>
      <c r="B319" s="339"/>
      <c r="C319" s="116" t="s">
        <v>37</v>
      </c>
      <c r="D319" s="42" t="s">
        <v>6</v>
      </c>
      <c r="E319" s="43" t="s">
        <v>25</v>
      </c>
      <c r="F319" s="43" t="s">
        <v>35</v>
      </c>
      <c r="G319" s="44" t="s">
        <v>11</v>
      </c>
      <c r="H319" s="44" t="s">
        <v>12</v>
      </c>
      <c r="I319" s="44" t="s">
        <v>13</v>
      </c>
      <c r="J319" s="44" t="s">
        <v>14</v>
      </c>
      <c r="K319" s="44" t="s">
        <v>15</v>
      </c>
      <c r="L319" s="44" t="s">
        <v>16</v>
      </c>
      <c r="M319" s="44" t="s">
        <v>17</v>
      </c>
      <c r="N319" s="44" t="s">
        <v>18</v>
      </c>
      <c r="O319" s="44" t="s">
        <v>19</v>
      </c>
      <c r="P319" s="44" t="s">
        <v>20</v>
      </c>
      <c r="Q319" s="44" t="s">
        <v>21</v>
      </c>
      <c r="R319" s="44" t="s">
        <v>22</v>
      </c>
    </row>
    <row r="320" spans="1:23" ht="18.75">
      <c r="A320" s="25">
        <v>1</v>
      </c>
      <c r="B320" s="6" t="s">
        <v>341</v>
      </c>
      <c r="C320" s="172" t="s">
        <v>74</v>
      </c>
      <c r="D320" s="45">
        <v>30000</v>
      </c>
      <c r="E320" s="5" t="s">
        <v>69</v>
      </c>
      <c r="F320" s="14" t="s">
        <v>61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112" t="s">
        <v>189</v>
      </c>
      <c r="T320" s="112" t="s">
        <v>174</v>
      </c>
      <c r="U320" s="112">
        <v>111</v>
      </c>
      <c r="V320" s="112"/>
      <c r="W320" s="112"/>
    </row>
    <row r="321" spans="1:23" ht="18.75" customHeight="1">
      <c r="A321" s="26"/>
      <c r="B321" s="99"/>
      <c r="C321" s="173" t="s">
        <v>75</v>
      </c>
      <c r="D321" s="145" t="s">
        <v>215</v>
      </c>
      <c r="E321" s="2" t="s">
        <v>32</v>
      </c>
      <c r="F321" s="23" t="s">
        <v>72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112" t="s">
        <v>190</v>
      </c>
      <c r="T321" s="112" t="s">
        <v>174</v>
      </c>
      <c r="U321" s="112">
        <v>121</v>
      </c>
      <c r="V321" s="112" t="s">
        <v>10</v>
      </c>
      <c r="W321" s="112">
        <v>2</v>
      </c>
    </row>
    <row r="322" spans="1:23" s="130" customFormat="1" ht="18.75">
      <c r="A322" s="26"/>
      <c r="B322" s="99"/>
      <c r="C322" s="22" t="s">
        <v>76</v>
      </c>
      <c r="D322" s="15"/>
      <c r="E322" s="11"/>
      <c r="F322" s="46" t="s">
        <v>73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0"/>
      <c r="T322" s="20"/>
      <c r="U322" s="20"/>
      <c r="V322" s="20"/>
      <c r="W322" s="20"/>
    </row>
    <row r="323" spans="1:23" ht="18.75">
      <c r="A323" s="25">
        <v>2</v>
      </c>
      <c r="B323" s="6" t="s">
        <v>70</v>
      </c>
      <c r="C323" s="172" t="s">
        <v>71</v>
      </c>
      <c r="D323" s="45">
        <v>40000</v>
      </c>
      <c r="E323" s="5" t="s">
        <v>32</v>
      </c>
      <c r="F323" s="14" t="s">
        <v>61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112" t="s">
        <v>189</v>
      </c>
      <c r="T323" s="112" t="s">
        <v>174</v>
      </c>
      <c r="U323" s="112">
        <v>112</v>
      </c>
      <c r="V323" s="112"/>
      <c r="W323" s="112"/>
    </row>
    <row r="324" spans="1:23" ht="18.75">
      <c r="A324" s="26"/>
      <c r="B324" s="99"/>
      <c r="C324" s="173"/>
      <c r="D324" s="145" t="s">
        <v>270</v>
      </c>
      <c r="E324" s="128"/>
      <c r="F324" s="23" t="s">
        <v>72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112" t="s">
        <v>190</v>
      </c>
      <c r="T324" s="112" t="s">
        <v>174</v>
      </c>
      <c r="U324" s="112">
        <v>121</v>
      </c>
      <c r="V324" s="112" t="s">
        <v>10</v>
      </c>
      <c r="W324" s="112">
        <v>1</v>
      </c>
    </row>
    <row r="325" spans="1:18" ht="18.75">
      <c r="A325" s="26"/>
      <c r="B325" s="99"/>
      <c r="C325" s="22"/>
      <c r="D325" s="15"/>
      <c r="E325" s="11"/>
      <c r="F325" s="46" t="s">
        <v>73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8.75">
      <c r="A326" s="96" t="s">
        <v>1</v>
      </c>
      <c r="B326" s="96">
        <v>2</v>
      </c>
      <c r="C326" s="97" t="s">
        <v>38</v>
      </c>
      <c r="D326" s="98">
        <f>+D323+D320</f>
        <v>70000</v>
      </c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1:18" ht="18.75">
      <c r="A327" s="167"/>
      <c r="B327" s="17"/>
      <c r="C327" s="17"/>
      <c r="D327" s="177"/>
      <c r="E327" s="125"/>
      <c r="F327" s="181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</row>
    <row r="328" spans="1:18" ht="18.75">
      <c r="A328" s="167"/>
      <c r="B328" s="17"/>
      <c r="C328" s="17"/>
      <c r="D328" s="177"/>
      <c r="E328" s="125"/>
      <c r="F328" s="170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</row>
    <row r="329" spans="1:18" ht="18.75">
      <c r="A329" s="167"/>
      <c r="B329" s="176"/>
      <c r="C329" s="128"/>
      <c r="D329" s="177"/>
      <c r="E329" s="128"/>
      <c r="F329" s="128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</row>
    <row r="330" spans="1:18" ht="18.75">
      <c r="A330" s="167"/>
      <c r="B330" s="176"/>
      <c r="C330" s="128"/>
      <c r="D330" s="177"/>
      <c r="E330" s="128"/>
      <c r="F330" s="128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</row>
    <row r="331" spans="1:18" ht="18.75">
      <c r="A331" s="167"/>
      <c r="B331" s="176"/>
      <c r="C331" s="128"/>
      <c r="D331" s="177"/>
      <c r="E331" s="128"/>
      <c r="F331" s="128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</row>
    <row r="332" spans="1:18" ht="18.75">
      <c r="A332" s="167"/>
      <c r="B332" s="176"/>
      <c r="C332" s="128"/>
      <c r="D332" s="177"/>
      <c r="E332" s="128"/>
      <c r="F332" s="128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</row>
    <row r="333" spans="1:18" ht="18.75">
      <c r="A333" s="167"/>
      <c r="B333" s="176"/>
      <c r="C333" s="171"/>
      <c r="D333" s="177"/>
      <c r="E333" s="125"/>
      <c r="F333" s="128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</row>
    <row r="334" spans="1:18" ht="18.75">
      <c r="A334" s="324"/>
      <c r="B334" s="128"/>
      <c r="C334" s="325"/>
      <c r="D334" s="326"/>
      <c r="E334" s="268"/>
      <c r="F334" s="327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</row>
    <row r="335" ht="21" customHeight="1"/>
    <row r="336" ht="23.25" customHeight="1"/>
    <row r="337" ht="21.75" customHeight="1"/>
    <row r="338" spans="1:18" ht="18.75">
      <c r="A338" s="167"/>
      <c r="B338" s="128"/>
      <c r="C338" s="171"/>
      <c r="D338" s="177"/>
      <c r="E338" s="125"/>
      <c r="F338" s="170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 t="s">
        <v>160</v>
      </c>
      <c r="R338" s="125">
        <f>1+R312</f>
        <v>23</v>
      </c>
    </row>
    <row r="339" spans="4:18" ht="20.25">
      <c r="D339" s="30"/>
      <c r="F339" s="32"/>
      <c r="Q339" s="335" t="s">
        <v>129</v>
      </c>
      <c r="R339" s="335"/>
    </row>
    <row r="340" spans="1:18" ht="20.25">
      <c r="A340" s="335" t="s">
        <v>28</v>
      </c>
      <c r="B340" s="335"/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  <c r="R340" s="335"/>
    </row>
    <row r="341" spans="1:18" s="55" customFormat="1" ht="23.25" customHeight="1">
      <c r="A341" s="335" t="str">
        <f>+A28</f>
        <v>แผนการดำเนินงาน  ประจำปีงบประมาณ พ.ศ. 2564</v>
      </c>
      <c r="B341" s="335"/>
      <c r="C341" s="335"/>
      <c r="D341" s="335"/>
      <c r="E341" s="335"/>
      <c r="F341" s="335"/>
      <c r="G341" s="335"/>
      <c r="H341" s="335"/>
      <c r="I341" s="335"/>
      <c r="J341" s="335"/>
      <c r="K341" s="335"/>
      <c r="L341" s="335"/>
      <c r="M341" s="335"/>
      <c r="N341" s="335"/>
      <c r="O341" s="335"/>
      <c r="P341" s="335"/>
      <c r="Q341" s="335"/>
      <c r="R341" s="335"/>
    </row>
    <row r="342" spans="1:18" s="55" customFormat="1" ht="20.25">
      <c r="A342" s="335" t="str">
        <f>+A29</f>
        <v>องค์การบริหารส่วนตำบลหนองโพ  อำเภอโพธาราม  จังหวัดราชบุรี</v>
      </c>
      <c r="B342" s="335"/>
      <c r="C342" s="335"/>
      <c r="D342" s="335"/>
      <c r="E342" s="335"/>
      <c r="F342" s="335"/>
      <c r="G342" s="335"/>
      <c r="H342" s="335"/>
      <c r="I342" s="335"/>
      <c r="J342" s="335"/>
      <c r="K342" s="335"/>
      <c r="L342" s="335"/>
      <c r="M342" s="335"/>
      <c r="N342" s="335"/>
      <c r="O342" s="335"/>
      <c r="P342" s="335"/>
      <c r="Q342" s="335"/>
      <c r="R342" s="335"/>
    </row>
    <row r="343" spans="1:9" ht="18.75" customHeight="1">
      <c r="A343" s="34" t="str">
        <f>+C7</f>
        <v>2.   ยุทธศาสตร์การพัฒนาด้านส่งเสริมคุณภาพชีวิต และชุมชนเข้มแข็ง</v>
      </c>
      <c r="B343" s="35"/>
      <c r="C343" s="36"/>
      <c r="D343" s="37"/>
      <c r="E343" s="38"/>
      <c r="F343" s="39"/>
      <c r="G343" s="33"/>
      <c r="H343" s="33"/>
      <c r="I343" s="33"/>
    </row>
    <row r="344" spans="2:18" ht="20.25">
      <c r="B344" s="336" t="s">
        <v>343</v>
      </c>
      <c r="C344" s="336"/>
      <c r="D344" s="336"/>
      <c r="E344" s="336"/>
      <c r="F344" s="336"/>
      <c r="G344" s="336"/>
      <c r="H344" s="336"/>
      <c r="I344" s="336"/>
      <c r="J344" s="336"/>
      <c r="K344" s="336"/>
      <c r="L344" s="336"/>
      <c r="M344" s="336"/>
      <c r="N344" s="336"/>
      <c r="O344" s="336"/>
      <c r="P344" s="336"/>
      <c r="Q344" s="336"/>
      <c r="R344" s="336"/>
    </row>
    <row r="345" spans="1:18" ht="18.75">
      <c r="A345" s="344" t="s">
        <v>10</v>
      </c>
      <c r="B345" s="339" t="s">
        <v>38</v>
      </c>
      <c r="C345" s="115" t="s">
        <v>36</v>
      </c>
      <c r="D345" s="40" t="s">
        <v>0</v>
      </c>
      <c r="E345" s="41" t="s">
        <v>29</v>
      </c>
      <c r="F345" s="41" t="s">
        <v>30</v>
      </c>
      <c r="G345" s="339" t="str">
        <f>+G318</f>
        <v>พ.ศ. 2563</v>
      </c>
      <c r="H345" s="339"/>
      <c r="I345" s="339"/>
      <c r="J345" s="339" t="str">
        <f>+J318</f>
        <v>พ.ศ. 2564</v>
      </c>
      <c r="K345" s="339"/>
      <c r="L345" s="339"/>
      <c r="M345" s="339"/>
      <c r="N345" s="339"/>
      <c r="O345" s="339"/>
      <c r="P345" s="339"/>
      <c r="Q345" s="339"/>
      <c r="R345" s="339"/>
    </row>
    <row r="346" spans="1:18" ht="37.5">
      <c r="A346" s="345"/>
      <c r="B346" s="339"/>
      <c r="C346" s="116" t="s">
        <v>37</v>
      </c>
      <c r="D346" s="42" t="s">
        <v>6</v>
      </c>
      <c r="E346" s="43" t="s">
        <v>25</v>
      </c>
      <c r="F346" s="43" t="s">
        <v>35</v>
      </c>
      <c r="G346" s="44" t="s">
        <v>11</v>
      </c>
      <c r="H346" s="44" t="s">
        <v>12</v>
      </c>
      <c r="I346" s="44" t="s">
        <v>13</v>
      </c>
      <c r="J346" s="44" t="s">
        <v>14</v>
      </c>
      <c r="K346" s="44" t="s">
        <v>15</v>
      </c>
      <c r="L346" s="44" t="s">
        <v>16</v>
      </c>
      <c r="M346" s="44" t="s">
        <v>17</v>
      </c>
      <c r="N346" s="44" t="s">
        <v>18</v>
      </c>
      <c r="O346" s="44" t="s">
        <v>19</v>
      </c>
      <c r="P346" s="44" t="s">
        <v>20</v>
      </c>
      <c r="Q346" s="44" t="s">
        <v>21</v>
      </c>
      <c r="R346" s="44" t="s">
        <v>22</v>
      </c>
    </row>
    <row r="347" spans="1:24" s="130" customFormat="1" ht="22.5" customHeight="1">
      <c r="A347" s="25">
        <v>1</v>
      </c>
      <c r="B347" s="6" t="s">
        <v>344</v>
      </c>
      <c r="C347" s="24" t="s">
        <v>345</v>
      </c>
      <c r="D347" s="45">
        <v>10000</v>
      </c>
      <c r="E347" s="5" t="s">
        <v>69</v>
      </c>
      <c r="F347" s="14" t="s">
        <v>153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T347" s="112" t="s">
        <v>189</v>
      </c>
      <c r="U347" s="112" t="s">
        <v>174</v>
      </c>
      <c r="V347" s="112">
        <v>114</v>
      </c>
      <c r="W347" s="112"/>
      <c r="X347" s="112"/>
    </row>
    <row r="348" spans="1:24" ht="18.75">
      <c r="A348" s="26"/>
      <c r="B348" s="3"/>
      <c r="C348" s="3" t="s">
        <v>346</v>
      </c>
      <c r="D348" s="145" t="s">
        <v>215</v>
      </c>
      <c r="E348" s="2" t="s">
        <v>32</v>
      </c>
      <c r="F348" s="2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T348" s="112" t="s">
        <v>190</v>
      </c>
      <c r="U348" s="112" t="s">
        <v>174</v>
      </c>
      <c r="V348" s="112">
        <v>123</v>
      </c>
      <c r="W348" s="112" t="s">
        <v>10</v>
      </c>
      <c r="X348" s="112">
        <v>1</v>
      </c>
    </row>
    <row r="349" spans="1:18" ht="18.75">
      <c r="A349" s="26"/>
      <c r="B349" s="99"/>
      <c r="C349" s="22" t="s">
        <v>347</v>
      </c>
      <c r="D349" s="15"/>
      <c r="E349" s="2"/>
      <c r="F349" s="4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8.75" customHeight="1">
      <c r="A350" s="27"/>
      <c r="B350" s="18"/>
      <c r="C350" s="28" t="s">
        <v>324</v>
      </c>
      <c r="D350" s="119"/>
      <c r="E350" s="11"/>
      <c r="F350" s="166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ht="18.75">
      <c r="A351" s="96" t="s">
        <v>1</v>
      </c>
      <c r="B351" s="96">
        <v>1</v>
      </c>
      <c r="C351" s="97" t="s">
        <v>38</v>
      </c>
      <c r="D351" s="98">
        <f>+D347</f>
        <v>10000</v>
      </c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1:24" ht="18.75">
      <c r="A352" s="167"/>
      <c r="B352" s="17"/>
      <c r="C352" s="194"/>
      <c r="D352" s="177"/>
      <c r="E352" s="125"/>
      <c r="F352" s="181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W352" s="128"/>
      <c r="X352" s="128"/>
    </row>
    <row r="353" spans="1:24" ht="18.75">
      <c r="A353" s="167"/>
      <c r="B353" s="176"/>
      <c r="C353" s="194"/>
      <c r="D353" s="177"/>
      <c r="E353" s="125"/>
      <c r="F353" s="181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W353" s="328"/>
      <c r="X353" s="128"/>
    </row>
    <row r="354" spans="1:24" ht="18.75">
      <c r="A354" s="167"/>
      <c r="B354" s="176"/>
      <c r="C354" s="17"/>
      <c r="D354" s="329"/>
      <c r="E354" s="125"/>
      <c r="F354" s="181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W354" s="128"/>
      <c r="X354" s="128"/>
    </row>
    <row r="355" spans="1:24" ht="18.75">
      <c r="A355" s="167"/>
      <c r="B355" s="176"/>
      <c r="C355" s="17"/>
      <c r="D355" s="329"/>
      <c r="E355" s="125"/>
      <c r="F355" s="181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W355" s="128"/>
      <c r="X355" s="128"/>
    </row>
    <row r="356" spans="1:24" ht="18.75">
      <c r="A356" s="167"/>
      <c r="B356" s="17"/>
      <c r="C356" s="194"/>
      <c r="D356" s="177"/>
      <c r="E356" s="125"/>
      <c r="F356" s="181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W356" s="328"/>
      <c r="X356" s="128"/>
    </row>
    <row r="357" spans="1:24" ht="15.75" customHeight="1">
      <c r="A357" s="167"/>
      <c r="B357" s="17"/>
      <c r="C357" s="17"/>
      <c r="D357" s="177"/>
      <c r="E357" s="125"/>
      <c r="F357" s="181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W357" s="128"/>
      <c r="X357" s="128"/>
    </row>
    <row r="358" spans="1:24" ht="18.75">
      <c r="A358" s="167"/>
      <c r="B358" s="176"/>
      <c r="C358" s="17"/>
      <c r="D358" s="177"/>
      <c r="E358" s="125"/>
      <c r="F358" s="181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W358" s="128"/>
      <c r="X358" s="128"/>
    </row>
    <row r="359" spans="1:24" ht="18.75">
      <c r="A359" s="167"/>
      <c r="B359" s="176"/>
      <c r="C359" s="17"/>
      <c r="D359" s="329"/>
      <c r="E359" s="125"/>
      <c r="F359" s="181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W359" s="330"/>
      <c r="X359" s="128"/>
    </row>
    <row r="360" spans="1:24" ht="21" customHeight="1">
      <c r="A360" s="167"/>
      <c r="B360" s="176"/>
      <c r="C360" s="17"/>
      <c r="D360" s="329"/>
      <c r="E360" s="125"/>
      <c r="F360" s="181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W360" s="330"/>
      <c r="X360" s="128"/>
    </row>
    <row r="361" spans="1:24" ht="23.25" customHeight="1">
      <c r="A361" s="167"/>
      <c r="B361" s="176"/>
      <c r="C361" s="17"/>
      <c r="D361" s="329"/>
      <c r="E361" s="125"/>
      <c r="F361" s="181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W361" s="330"/>
      <c r="X361" s="128"/>
    </row>
    <row r="362" spans="1:24" ht="21.75" customHeight="1">
      <c r="A362" s="167"/>
      <c r="B362" s="176"/>
      <c r="C362" s="17"/>
      <c r="D362" s="329"/>
      <c r="E362" s="125"/>
      <c r="F362" s="181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W362" s="128"/>
      <c r="X362" s="128"/>
    </row>
    <row r="363" spans="1:18" ht="18.75">
      <c r="A363" s="167"/>
      <c r="B363" s="128"/>
      <c r="C363" s="171"/>
      <c r="D363" s="177"/>
      <c r="E363" s="125"/>
      <c r="F363" s="170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 t="s">
        <v>160</v>
      </c>
      <c r="R363" s="125">
        <f>1+R338</f>
        <v>24</v>
      </c>
    </row>
    <row r="364" spans="4:18" ht="20.25">
      <c r="D364" s="30"/>
      <c r="F364" s="32"/>
      <c r="Q364" s="335" t="s">
        <v>129</v>
      </c>
      <c r="R364" s="335"/>
    </row>
    <row r="365" spans="1:18" ht="20.25">
      <c r="A365" s="335" t="s">
        <v>28</v>
      </c>
      <c r="B365" s="335"/>
      <c r="C365" s="335"/>
      <c r="D365" s="335"/>
      <c r="E365" s="335"/>
      <c r="F365" s="335"/>
      <c r="G365" s="335"/>
      <c r="H365" s="335"/>
      <c r="I365" s="335"/>
      <c r="J365" s="335"/>
      <c r="K365" s="335"/>
      <c r="L365" s="335"/>
      <c r="M365" s="335"/>
      <c r="N365" s="335"/>
      <c r="O365" s="335"/>
      <c r="P365" s="335"/>
      <c r="Q365" s="335"/>
      <c r="R365" s="335"/>
    </row>
    <row r="366" spans="1:18" s="55" customFormat="1" ht="23.25" customHeight="1">
      <c r="A366" s="335" t="str">
        <f>+A28</f>
        <v>แผนการดำเนินงาน  ประจำปีงบประมาณ พ.ศ. 2564</v>
      </c>
      <c r="B366" s="335"/>
      <c r="C366" s="335"/>
      <c r="D366" s="335"/>
      <c r="E366" s="335"/>
      <c r="F366" s="335"/>
      <c r="G366" s="335"/>
      <c r="H366" s="335"/>
      <c r="I366" s="335"/>
      <c r="J366" s="335"/>
      <c r="K366" s="335"/>
      <c r="L366" s="335"/>
      <c r="M366" s="335"/>
      <c r="N366" s="335"/>
      <c r="O366" s="335"/>
      <c r="P366" s="335"/>
      <c r="Q366" s="335"/>
      <c r="R366" s="335"/>
    </row>
    <row r="367" spans="1:18" s="55" customFormat="1" ht="20.25">
      <c r="A367" s="335" t="str">
        <f>+A29</f>
        <v>องค์การบริหารส่วนตำบลหนองโพ  อำเภอโพธาราม  จังหวัดราชบุรี</v>
      </c>
      <c r="B367" s="335"/>
      <c r="C367" s="335"/>
      <c r="D367" s="335"/>
      <c r="E367" s="335"/>
      <c r="F367" s="335"/>
      <c r="G367" s="335"/>
      <c r="H367" s="335"/>
      <c r="I367" s="335"/>
      <c r="J367" s="335"/>
      <c r="K367" s="335"/>
      <c r="L367" s="335"/>
      <c r="M367" s="335"/>
      <c r="N367" s="335"/>
      <c r="O367" s="335"/>
      <c r="P367" s="335"/>
      <c r="Q367" s="335"/>
      <c r="R367" s="335"/>
    </row>
    <row r="368" spans="1:9" ht="20.25">
      <c r="A368" s="34" t="str">
        <f>+C7</f>
        <v>2.   ยุทธศาสตร์การพัฒนาด้านส่งเสริมคุณภาพชีวิต และชุมชนเข้มแข็ง</v>
      </c>
      <c r="B368" s="35"/>
      <c r="C368" s="36"/>
      <c r="D368" s="37"/>
      <c r="E368" s="38"/>
      <c r="F368" s="39"/>
      <c r="G368" s="33"/>
      <c r="H368" s="33"/>
      <c r="I368" s="33"/>
    </row>
    <row r="369" spans="2:18" ht="20.25">
      <c r="B369" s="336" t="s">
        <v>348</v>
      </c>
      <c r="C369" s="336"/>
      <c r="D369" s="336"/>
      <c r="E369" s="336"/>
      <c r="F369" s="336"/>
      <c r="G369" s="336"/>
      <c r="H369" s="336"/>
      <c r="I369" s="336"/>
      <c r="J369" s="336"/>
      <c r="K369" s="336"/>
      <c r="L369" s="336"/>
      <c r="M369" s="336"/>
      <c r="N369" s="336"/>
      <c r="O369" s="336"/>
      <c r="P369" s="336"/>
      <c r="Q369" s="336"/>
      <c r="R369" s="336"/>
    </row>
    <row r="370" spans="1:18" ht="18.75">
      <c r="A370" s="344" t="s">
        <v>10</v>
      </c>
      <c r="B370" s="339" t="s">
        <v>38</v>
      </c>
      <c r="C370" s="115" t="s">
        <v>36</v>
      </c>
      <c r="D370" s="40" t="s">
        <v>0</v>
      </c>
      <c r="E370" s="41" t="s">
        <v>29</v>
      </c>
      <c r="F370" s="41" t="s">
        <v>30</v>
      </c>
      <c r="G370" s="339" t="str">
        <f>+G32</f>
        <v>พ.ศ. 2563</v>
      </c>
      <c r="H370" s="339"/>
      <c r="I370" s="339"/>
      <c r="J370" s="339" t="str">
        <f>+J32</f>
        <v>พ.ศ. 2564</v>
      </c>
      <c r="K370" s="339"/>
      <c r="L370" s="339"/>
      <c r="M370" s="339"/>
      <c r="N370" s="339"/>
      <c r="O370" s="339"/>
      <c r="P370" s="339"/>
      <c r="Q370" s="339"/>
      <c r="R370" s="339"/>
    </row>
    <row r="371" spans="1:18" ht="18.75" customHeight="1">
      <c r="A371" s="345"/>
      <c r="B371" s="339"/>
      <c r="C371" s="116" t="s">
        <v>37</v>
      </c>
      <c r="D371" s="42" t="s">
        <v>6</v>
      </c>
      <c r="E371" s="43" t="s">
        <v>25</v>
      </c>
      <c r="F371" s="43" t="s">
        <v>35</v>
      </c>
      <c r="G371" s="44" t="s">
        <v>11</v>
      </c>
      <c r="H371" s="44" t="s">
        <v>12</v>
      </c>
      <c r="I371" s="44" t="s">
        <v>13</v>
      </c>
      <c r="J371" s="44" t="s">
        <v>14</v>
      </c>
      <c r="K371" s="44" t="s">
        <v>15</v>
      </c>
      <c r="L371" s="44" t="s">
        <v>16</v>
      </c>
      <c r="M371" s="44" t="s">
        <v>17</v>
      </c>
      <c r="N371" s="44" t="s">
        <v>18</v>
      </c>
      <c r="O371" s="44" t="s">
        <v>19</v>
      </c>
      <c r="P371" s="44" t="s">
        <v>20</v>
      </c>
      <c r="Q371" s="44" t="s">
        <v>21</v>
      </c>
      <c r="R371" s="44" t="s">
        <v>22</v>
      </c>
    </row>
    <row r="372" spans="1:24" ht="18.75">
      <c r="A372" s="25">
        <v>1</v>
      </c>
      <c r="B372" s="6" t="s">
        <v>349</v>
      </c>
      <c r="C372" s="6" t="s">
        <v>78</v>
      </c>
      <c r="D372" s="45">
        <v>4770900</v>
      </c>
      <c r="E372" s="2" t="s">
        <v>32</v>
      </c>
      <c r="F372" s="14" t="s">
        <v>153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T372" s="112" t="s">
        <v>189</v>
      </c>
      <c r="U372" s="112" t="s">
        <v>174</v>
      </c>
      <c r="V372" s="112">
        <v>115</v>
      </c>
      <c r="W372" s="112"/>
      <c r="X372" s="112"/>
    </row>
    <row r="373" spans="1:24" ht="18.75" customHeight="1">
      <c r="A373" s="26"/>
      <c r="B373" s="99"/>
      <c r="C373" s="3" t="s">
        <v>79</v>
      </c>
      <c r="D373" s="145" t="s">
        <v>215</v>
      </c>
      <c r="E373" s="125"/>
      <c r="F373" s="2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T373" s="112" t="s">
        <v>190</v>
      </c>
      <c r="U373" s="112" t="s">
        <v>174</v>
      </c>
      <c r="V373" s="112">
        <v>125</v>
      </c>
      <c r="W373" s="112" t="s">
        <v>10</v>
      </c>
      <c r="X373" s="112">
        <v>1</v>
      </c>
    </row>
    <row r="374" spans="1:18" ht="18.75">
      <c r="A374" s="26"/>
      <c r="B374" s="99"/>
      <c r="C374" s="173"/>
      <c r="D374" s="15"/>
      <c r="E374" s="66"/>
      <c r="F374" s="2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24" ht="18.75">
      <c r="A375" s="25">
        <v>2</v>
      </c>
      <c r="B375" s="6" t="s">
        <v>350</v>
      </c>
      <c r="C375" s="6" t="s">
        <v>80</v>
      </c>
      <c r="D375" s="45">
        <v>480000</v>
      </c>
      <c r="E375" s="2" t="s">
        <v>32</v>
      </c>
      <c r="F375" s="14" t="s">
        <v>153</v>
      </c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T375" s="112" t="s">
        <v>189</v>
      </c>
      <c r="U375" s="112" t="s">
        <v>174</v>
      </c>
      <c r="V375" s="112">
        <v>115</v>
      </c>
      <c r="W375" s="112"/>
      <c r="X375" s="112"/>
    </row>
    <row r="376" spans="1:24" ht="18.75">
      <c r="A376" s="26"/>
      <c r="B376" s="99"/>
      <c r="C376" s="3" t="s">
        <v>79</v>
      </c>
      <c r="D376" s="145" t="s">
        <v>215</v>
      </c>
      <c r="E376" s="125"/>
      <c r="F376" s="2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T376" s="112" t="s">
        <v>190</v>
      </c>
      <c r="U376" s="112" t="s">
        <v>174</v>
      </c>
      <c r="V376" s="112">
        <v>125</v>
      </c>
      <c r="W376" s="112" t="s">
        <v>10</v>
      </c>
      <c r="X376" s="112">
        <v>2</v>
      </c>
    </row>
    <row r="377" spans="1:18" ht="18.75">
      <c r="A377" s="26"/>
      <c r="B377" s="99"/>
      <c r="C377" s="173"/>
      <c r="D377" s="15"/>
      <c r="E377" s="66"/>
      <c r="F377" s="2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24" ht="18.75">
      <c r="A378" s="25">
        <v>3</v>
      </c>
      <c r="B378" s="6" t="s">
        <v>351</v>
      </c>
      <c r="C378" s="6" t="s">
        <v>80</v>
      </c>
      <c r="D378" s="45">
        <v>24000</v>
      </c>
      <c r="E378" s="2" t="s">
        <v>32</v>
      </c>
      <c r="F378" s="14" t="s">
        <v>153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T378" s="112" t="s">
        <v>189</v>
      </c>
      <c r="U378" s="112" t="s">
        <v>174</v>
      </c>
      <c r="V378" s="112">
        <v>115</v>
      </c>
      <c r="W378" s="112"/>
      <c r="X378" s="112"/>
    </row>
    <row r="379" spans="1:24" ht="18.75">
      <c r="A379" s="26"/>
      <c r="B379" s="99"/>
      <c r="C379" s="3" t="s">
        <v>79</v>
      </c>
      <c r="D379" s="145" t="s">
        <v>215</v>
      </c>
      <c r="E379" s="125"/>
      <c r="F379" s="2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T379" s="112" t="s">
        <v>190</v>
      </c>
      <c r="U379" s="112" t="s">
        <v>174</v>
      </c>
      <c r="V379" s="112">
        <v>125</v>
      </c>
      <c r="W379" s="112" t="s">
        <v>10</v>
      </c>
      <c r="X379" s="112">
        <v>3</v>
      </c>
    </row>
    <row r="380" spans="1:18" ht="18.75">
      <c r="A380" s="26"/>
      <c r="B380" s="99"/>
      <c r="C380" s="173"/>
      <c r="D380" s="15"/>
      <c r="E380" s="66"/>
      <c r="F380" s="2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24" s="130" customFormat="1" ht="18.75">
      <c r="A381" s="25">
        <v>4</v>
      </c>
      <c r="B381" s="6" t="s">
        <v>352</v>
      </c>
      <c r="C381" s="6" t="s">
        <v>127</v>
      </c>
      <c r="D381" s="45">
        <v>54000</v>
      </c>
      <c r="E381" s="187" t="s">
        <v>32</v>
      </c>
      <c r="F381" s="14" t="s">
        <v>153</v>
      </c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T381" s="112" t="s">
        <v>189</v>
      </c>
      <c r="U381" s="112" t="s">
        <v>174</v>
      </c>
      <c r="V381" s="112">
        <v>117</v>
      </c>
      <c r="W381" s="112"/>
      <c r="X381" s="112"/>
    </row>
    <row r="382" spans="1:24" ht="18.75">
      <c r="A382" s="26"/>
      <c r="B382" s="3" t="s">
        <v>353</v>
      </c>
      <c r="C382" s="3" t="s">
        <v>128</v>
      </c>
      <c r="D382" s="145" t="s">
        <v>270</v>
      </c>
      <c r="E382" s="125"/>
      <c r="F382" s="2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T382" s="112" t="s">
        <v>190</v>
      </c>
      <c r="U382" s="112" t="s">
        <v>174</v>
      </c>
      <c r="V382" s="112">
        <v>125</v>
      </c>
      <c r="W382" s="112" t="s">
        <v>10</v>
      </c>
      <c r="X382" s="112">
        <v>4</v>
      </c>
    </row>
    <row r="383" spans="1:18" ht="18.75">
      <c r="A383" s="26"/>
      <c r="B383" s="3" t="s">
        <v>354</v>
      </c>
      <c r="C383" s="3"/>
      <c r="D383" s="15"/>
      <c r="E383" s="125"/>
      <c r="F383" s="18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8.75">
      <c r="A384" s="27"/>
      <c r="B384" s="18"/>
      <c r="C384" s="174"/>
      <c r="D384" s="119"/>
      <c r="E384" s="188"/>
      <c r="F384" s="166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ht="18.75">
      <c r="A385" s="96" t="s">
        <v>1</v>
      </c>
      <c r="B385" s="96">
        <v>4</v>
      </c>
      <c r="C385" s="97" t="s">
        <v>38</v>
      </c>
      <c r="D385" s="98">
        <f>SUM(D372:D384)</f>
        <v>5328900</v>
      </c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90" spans="1:18" ht="18.75">
      <c r="A390" s="167"/>
      <c r="B390" s="128"/>
      <c r="C390" s="171"/>
      <c r="D390" s="177"/>
      <c r="E390" s="125"/>
      <c r="F390" s="170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 t="s">
        <v>160</v>
      </c>
      <c r="R390" s="125">
        <f>1+R363</f>
        <v>25</v>
      </c>
    </row>
  </sheetData>
  <sheetProtection/>
  <mergeCells count="125">
    <mergeCell ref="Q207:R207"/>
    <mergeCell ref="A208:R208"/>
    <mergeCell ref="B212:R212"/>
    <mergeCell ref="A213:A214"/>
    <mergeCell ref="B213:B214"/>
    <mergeCell ref="G213:I213"/>
    <mergeCell ref="J213:R213"/>
    <mergeCell ref="A210:R210"/>
    <mergeCell ref="Q156:R156"/>
    <mergeCell ref="A157:R157"/>
    <mergeCell ref="A158:R158"/>
    <mergeCell ref="A159:R159"/>
    <mergeCell ref="B161:R161"/>
    <mergeCell ref="A162:A163"/>
    <mergeCell ref="B162:B163"/>
    <mergeCell ref="G162:I162"/>
    <mergeCell ref="J162:R162"/>
    <mergeCell ref="Q131:R131"/>
    <mergeCell ref="A132:R132"/>
    <mergeCell ref="A133:R133"/>
    <mergeCell ref="A134:R134"/>
    <mergeCell ref="B136:R136"/>
    <mergeCell ref="A137:A138"/>
    <mergeCell ref="B137:B138"/>
    <mergeCell ref="G137:I137"/>
    <mergeCell ref="J137:R137"/>
    <mergeCell ref="A107:R107"/>
    <mergeCell ref="B109:R109"/>
    <mergeCell ref="A110:A111"/>
    <mergeCell ref="B110:B111"/>
    <mergeCell ref="G110:I110"/>
    <mergeCell ref="J110:R110"/>
    <mergeCell ref="Q181:R181"/>
    <mergeCell ref="A182:R182"/>
    <mergeCell ref="B57:R57"/>
    <mergeCell ref="A58:A59"/>
    <mergeCell ref="B58:B59"/>
    <mergeCell ref="G58:I58"/>
    <mergeCell ref="J58:R58"/>
    <mergeCell ref="Q78:R78"/>
    <mergeCell ref="A79:R79"/>
    <mergeCell ref="A80:R80"/>
    <mergeCell ref="Q26:R26"/>
    <mergeCell ref="A27:R27"/>
    <mergeCell ref="A28:R28"/>
    <mergeCell ref="A29:R29"/>
    <mergeCell ref="B31:R31"/>
    <mergeCell ref="G32:I32"/>
    <mergeCell ref="A32:A33"/>
    <mergeCell ref="Q52:R52"/>
    <mergeCell ref="A53:R53"/>
    <mergeCell ref="A54:R54"/>
    <mergeCell ref="A55:R55"/>
    <mergeCell ref="B32:B33"/>
    <mergeCell ref="J32:R32"/>
    <mergeCell ref="J318:R318"/>
    <mergeCell ref="A187:A188"/>
    <mergeCell ref="B187:B188"/>
    <mergeCell ref="G187:I187"/>
    <mergeCell ref="J187:R187"/>
    <mergeCell ref="A314:R314"/>
    <mergeCell ref="Q313:R313"/>
    <mergeCell ref="B293:B294"/>
    <mergeCell ref="G293:I293"/>
    <mergeCell ref="J293:R293"/>
    <mergeCell ref="B344:R344"/>
    <mergeCell ref="A345:A346"/>
    <mergeCell ref="B345:B346"/>
    <mergeCell ref="G345:I345"/>
    <mergeCell ref="J345:R345"/>
    <mergeCell ref="A315:R315"/>
    <mergeCell ref="B317:R317"/>
    <mergeCell ref="A318:A319"/>
    <mergeCell ref="B318:B319"/>
    <mergeCell ref="G318:I318"/>
    <mergeCell ref="Q364:R364"/>
    <mergeCell ref="A365:R365"/>
    <mergeCell ref="A366:R366"/>
    <mergeCell ref="A367:R367"/>
    <mergeCell ref="B369:R369"/>
    <mergeCell ref="A370:A371"/>
    <mergeCell ref="B370:B371"/>
    <mergeCell ref="G370:I370"/>
    <mergeCell ref="J370:R370"/>
    <mergeCell ref="Q260:R260"/>
    <mergeCell ref="A261:R261"/>
    <mergeCell ref="A262:R262"/>
    <mergeCell ref="B186:R186"/>
    <mergeCell ref="Q104:R104"/>
    <mergeCell ref="A105:R105"/>
    <mergeCell ref="A106:R106"/>
    <mergeCell ref="A209:R209"/>
    <mergeCell ref="A183:R183"/>
    <mergeCell ref="A184:R184"/>
    <mergeCell ref="A81:R81"/>
    <mergeCell ref="B83:R83"/>
    <mergeCell ref="A84:A85"/>
    <mergeCell ref="B84:B85"/>
    <mergeCell ref="G84:I84"/>
    <mergeCell ref="J84:R84"/>
    <mergeCell ref="Q339:R339"/>
    <mergeCell ref="A340:R340"/>
    <mergeCell ref="A341:R341"/>
    <mergeCell ref="A342:R342"/>
    <mergeCell ref="Q287:R287"/>
    <mergeCell ref="A288:R288"/>
    <mergeCell ref="A289:R289"/>
    <mergeCell ref="A290:R290"/>
    <mergeCell ref="B292:R292"/>
    <mergeCell ref="A293:A294"/>
    <mergeCell ref="A263:R263"/>
    <mergeCell ref="B265:R265"/>
    <mergeCell ref="A266:A267"/>
    <mergeCell ref="B266:B267"/>
    <mergeCell ref="G266:I266"/>
    <mergeCell ref="J266:R266"/>
    <mergeCell ref="Q233:R233"/>
    <mergeCell ref="A234:R234"/>
    <mergeCell ref="A235:R235"/>
    <mergeCell ref="A236:R236"/>
    <mergeCell ref="B238:R238"/>
    <mergeCell ref="A239:A240"/>
    <mergeCell ref="B239:B240"/>
    <mergeCell ref="G239:I239"/>
    <mergeCell ref="J239:R239"/>
  </mergeCells>
  <printOptions/>
  <pageMargins left="0.6299212598425197" right="0.31496062992125984" top="0.4330708661417323" bottom="0.7480314960629921" header="0.31496062992125984" footer="0.5118110236220472"/>
  <pageSetup horizontalDpi="600" verticalDpi="600" orientation="landscape" paperSize="9" r:id="rId3"/>
  <headerFooter>
    <oddFooter>&amp;R&amp;"TH SarabunIT๙,ตัวเอียง"&amp;12&amp;G แผนการดำเนินงาน ประจำปีงบประมาณ พ.ศ. 2564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53"/>
  <sheetViews>
    <sheetView showGridLines="0" view="pageBreakPreview" zoomScale="110" zoomScaleSheetLayoutView="110" zoomScalePageLayoutView="0" workbookViewId="0" topLeftCell="H34">
      <selection activeCell="W52" sqref="W52"/>
    </sheetView>
  </sheetViews>
  <sheetFormatPr defaultColWidth="27.28125" defaultRowHeight="12.75"/>
  <cols>
    <col min="1" max="1" width="5.7109375" style="20" customWidth="1"/>
    <col min="2" max="2" width="26.8515625" style="20" customWidth="1"/>
    <col min="3" max="3" width="30.57421875" style="20" customWidth="1"/>
    <col min="4" max="4" width="10.28125" style="53" customWidth="1"/>
    <col min="5" max="5" width="11.00390625" style="20" customWidth="1"/>
    <col min="6" max="6" width="11.421875" style="20" customWidth="1"/>
    <col min="7" max="9" width="3.7109375" style="20" customWidth="1"/>
    <col min="10" max="10" width="3.7109375" style="54" customWidth="1"/>
    <col min="11" max="18" width="3.7109375" style="20" customWidth="1"/>
    <col min="19" max="19" width="1.8515625" style="20" customWidth="1"/>
    <col min="20" max="20" width="7.00390625" style="20" customWidth="1"/>
    <col min="21" max="21" width="4.57421875" style="20" customWidth="1"/>
    <col min="22" max="22" width="4.421875" style="20" customWidth="1"/>
    <col min="23" max="23" width="6.00390625" style="20" customWidth="1"/>
    <col min="24" max="24" width="3.00390625" style="20" customWidth="1"/>
    <col min="25" max="234" width="9.140625" style="20" customWidth="1"/>
    <col min="235" max="235" width="3.421875" style="20" customWidth="1"/>
    <col min="236" max="16384" width="27.28125" style="20" customWidth="1"/>
  </cols>
  <sheetData>
    <row r="1" spans="5:18" ht="18.75">
      <c r="E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5:18" ht="18.75">
      <c r="E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5:18" ht="18.75">
      <c r="E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5:18" ht="18.75">
      <c r="E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5:18" ht="18.75">
      <c r="E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5:18" ht="18.75">
      <c r="E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5:18" ht="18.75">
      <c r="E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5:18" ht="18.75">
      <c r="E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3:18" ht="26.25">
      <c r="C9" s="300" t="s">
        <v>83</v>
      </c>
      <c r="E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5:18" ht="18.75">
      <c r="E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3:18" ht="23.25">
      <c r="C11" s="301" t="s">
        <v>42</v>
      </c>
      <c r="E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3:18" ht="23.25">
      <c r="C12" s="302" t="s">
        <v>82</v>
      </c>
      <c r="E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3:18" ht="23.25">
      <c r="C13" s="302"/>
      <c r="E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3:18" ht="23.25">
      <c r="C14" s="302"/>
      <c r="E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3:18" ht="23.25">
      <c r="C15" s="302"/>
      <c r="E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3:18" ht="23.25">
      <c r="C16" s="302"/>
      <c r="E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3:18" ht="23.25">
      <c r="C17" s="302"/>
      <c r="E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5:18" ht="18.75">
      <c r="E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5:18" ht="18.75">
      <c r="E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5:18" ht="18.75">
      <c r="E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5:18" ht="18.75">
      <c r="E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5:18" ht="18.75">
      <c r="E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5:18" ht="18.75">
      <c r="E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5:18" ht="18.75">
      <c r="E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5:18" ht="18.75">
      <c r="E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5:18" ht="18.75">
      <c r="E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5:18" ht="18.75">
      <c r="E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5:18" ht="21" customHeight="1">
      <c r="E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5" t="s">
        <v>129</v>
      </c>
      <c r="R28" s="335"/>
    </row>
    <row r="29" spans="1:18" ht="20.25">
      <c r="A29" s="335" t="s">
        <v>28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</row>
    <row r="30" spans="1:18" ht="20.25">
      <c r="A30" s="335" t="str">
        <f>+'ผด01 ปี 61'!A36:F36</f>
        <v>บัญชีสรุปจำนวนโครงการและงบประมาณ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</row>
    <row r="31" spans="1:18" ht="20.25">
      <c r="A31" s="335" t="str">
        <f>+'ผด01 ปี 61'!A37:F37</f>
        <v>แผนการดำเนินงาน  ประจำปีงบประมาณ พ.ศ. 2564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3" spans="1:18" ht="20.25">
      <c r="A33" s="48" t="str">
        <f>+C9</f>
        <v>3.   ยุทธศาสตร์การพัฒนาด้านศิลปะ วัฒนธรรม จารีตประเพณี และภูมิปัญญาท้องถิ่น</v>
      </c>
      <c r="B33" s="35"/>
      <c r="C33" s="38"/>
      <c r="D33" s="316"/>
      <c r="E33" s="38"/>
      <c r="F33" s="38"/>
      <c r="G33" s="33"/>
      <c r="H33" s="33"/>
      <c r="I33" s="33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20.25">
      <c r="B34" s="336" t="s">
        <v>82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</row>
    <row r="35" spans="1:18" s="55" customFormat="1" ht="23.25" customHeight="1">
      <c r="A35" s="337" t="s">
        <v>10</v>
      </c>
      <c r="B35" s="339" t="s">
        <v>38</v>
      </c>
      <c r="C35" s="49" t="s">
        <v>36</v>
      </c>
      <c r="D35" s="40" t="s">
        <v>0</v>
      </c>
      <c r="E35" s="41" t="s">
        <v>29</v>
      </c>
      <c r="F35" s="41" t="s">
        <v>30</v>
      </c>
      <c r="G35" s="339" t="str">
        <f>+'ผด 02 ยธ 1'!G58:I58</f>
        <v>พ.ศ. 2563</v>
      </c>
      <c r="H35" s="339"/>
      <c r="I35" s="339"/>
      <c r="J35" s="339" t="str">
        <f>+'ผด 02 ยธ 1'!J58:R58</f>
        <v>พ.ศ. 2564</v>
      </c>
      <c r="K35" s="339"/>
      <c r="L35" s="339"/>
      <c r="M35" s="339"/>
      <c r="N35" s="339"/>
      <c r="O35" s="339"/>
      <c r="P35" s="339"/>
      <c r="Q35" s="339"/>
      <c r="R35" s="339"/>
    </row>
    <row r="36" spans="1:18" s="55" customFormat="1" ht="37.5">
      <c r="A36" s="338"/>
      <c r="B36" s="339"/>
      <c r="C36" s="50" t="s">
        <v>37</v>
      </c>
      <c r="D36" s="42" t="s">
        <v>6</v>
      </c>
      <c r="E36" s="43" t="s">
        <v>25</v>
      </c>
      <c r="F36" s="43" t="s">
        <v>35</v>
      </c>
      <c r="G36" s="44" t="s">
        <v>11</v>
      </c>
      <c r="H36" s="44" t="s">
        <v>12</v>
      </c>
      <c r="I36" s="44" t="s">
        <v>13</v>
      </c>
      <c r="J36" s="44" t="s">
        <v>14</v>
      </c>
      <c r="K36" s="44" t="s">
        <v>15</v>
      </c>
      <c r="L36" s="44" t="s">
        <v>16</v>
      </c>
      <c r="M36" s="44" t="s">
        <v>17</v>
      </c>
      <c r="N36" s="44" t="s">
        <v>18</v>
      </c>
      <c r="O36" s="44" t="s">
        <v>19</v>
      </c>
      <c r="P36" s="44" t="s">
        <v>20</v>
      </c>
      <c r="Q36" s="44" t="s">
        <v>21</v>
      </c>
      <c r="R36" s="44" t="s">
        <v>22</v>
      </c>
    </row>
    <row r="37" spans="1:24" ht="18.75">
      <c r="A37" s="12">
        <v>1</v>
      </c>
      <c r="B37" s="56" t="s">
        <v>84</v>
      </c>
      <c r="C37" s="57" t="s">
        <v>85</v>
      </c>
      <c r="D37" s="19">
        <v>40000</v>
      </c>
      <c r="E37" s="58" t="s">
        <v>33</v>
      </c>
      <c r="F37" s="7" t="s">
        <v>61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T37" s="112" t="s">
        <v>189</v>
      </c>
      <c r="U37" s="112" t="s">
        <v>174</v>
      </c>
      <c r="V37" s="112">
        <v>112</v>
      </c>
      <c r="W37" s="112"/>
      <c r="X37" s="112"/>
    </row>
    <row r="38" spans="1:24" ht="18.75">
      <c r="A38" s="2"/>
      <c r="B38" s="99"/>
      <c r="C38" s="60" t="s">
        <v>87</v>
      </c>
      <c r="D38" s="145" t="s">
        <v>215</v>
      </c>
      <c r="E38" s="62"/>
      <c r="F38" s="4" t="s">
        <v>72</v>
      </c>
      <c r="G38" s="4"/>
      <c r="H38" s="10"/>
      <c r="I38" s="10"/>
      <c r="J38" s="3"/>
      <c r="K38" s="3"/>
      <c r="L38" s="3"/>
      <c r="M38" s="3"/>
      <c r="N38" s="3"/>
      <c r="O38" s="3"/>
      <c r="P38" s="3"/>
      <c r="Q38" s="3"/>
      <c r="R38" s="3"/>
      <c r="T38" s="112" t="s">
        <v>190</v>
      </c>
      <c r="U38" s="112" t="s">
        <v>174</v>
      </c>
      <c r="V38" s="112">
        <v>127</v>
      </c>
      <c r="W38" s="112" t="s">
        <v>10</v>
      </c>
      <c r="X38" s="112">
        <v>1</v>
      </c>
    </row>
    <row r="39" spans="1:18" ht="18.75">
      <c r="A39" s="2"/>
      <c r="B39" s="99"/>
      <c r="C39" s="29" t="s">
        <v>86</v>
      </c>
      <c r="D39" s="61"/>
      <c r="E39" s="62"/>
      <c r="F39" s="4" t="s">
        <v>73</v>
      </c>
      <c r="G39" s="4"/>
      <c r="H39" s="10"/>
      <c r="I39" s="10"/>
      <c r="J39" s="3"/>
      <c r="K39" s="3"/>
      <c r="L39" s="3"/>
      <c r="M39" s="3"/>
      <c r="N39" s="3"/>
      <c r="O39" s="3"/>
      <c r="P39" s="3"/>
      <c r="Q39" s="3"/>
      <c r="R39" s="3"/>
    </row>
    <row r="40" spans="1:18" ht="18.75" customHeight="1">
      <c r="A40" s="1"/>
      <c r="B40" s="18"/>
      <c r="C40" s="28" t="s">
        <v>150</v>
      </c>
      <c r="D40" s="63"/>
      <c r="E40" s="64"/>
      <c r="F40" s="66"/>
      <c r="G40" s="65"/>
      <c r="H40" s="1"/>
      <c r="I40" s="16"/>
      <c r="J40" s="66"/>
      <c r="K40" s="66"/>
      <c r="L40" s="66"/>
      <c r="M40" s="66"/>
      <c r="N40" s="66"/>
      <c r="O40" s="66"/>
      <c r="P40" s="66"/>
      <c r="Q40" s="66"/>
      <c r="R40" s="66"/>
    </row>
    <row r="41" spans="1:24" ht="18.75">
      <c r="A41" s="12">
        <v>2</v>
      </c>
      <c r="B41" s="56" t="s">
        <v>90</v>
      </c>
      <c r="C41" s="57" t="s">
        <v>92</v>
      </c>
      <c r="D41" s="19">
        <v>10000</v>
      </c>
      <c r="E41" s="58" t="s">
        <v>33</v>
      </c>
      <c r="F41" s="7" t="s">
        <v>61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T41" s="112" t="s">
        <v>189</v>
      </c>
      <c r="U41" s="112" t="s">
        <v>174</v>
      </c>
      <c r="V41" s="112">
        <v>112</v>
      </c>
      <c r="W41" s="112"/>
      <c r="X41" s="112"/>
    </row>
    <row r="42" spans="1:24" ht="18.75">
      <c r="A42" s="2"/>
      <c r="B42" s="99"/>
      <c r="C42" s="29" t="s">
        <v>91</v>
      </c>
      <c r="D42" s="145" t="s">
        <v>270</v>
      </c>
      <c r="E42" s="62"/>
      <c r="F42" s="4" t="s">
        <v>72</v>
      </c>
      <c r="G42" s="4"/>
      <c r="H42" s="10"/>
      <c r="I42" s="10"/>
      <c r="J42" s="3"/>
      <c r="K42" s="3"/>
      <c r="L42" s="3"/>
      <c r="M42" s="3"/>
      <c r="N42" s="3"/>
      <c r="O42" s="3"/>
      <c r="P42" s="3"/>
      <c r="Q42" s="3"/>
      <c r="R42" s="3"/>
      <c r="T42" s="112" t="s">
        <v>190</v>
      </c>
      <c r="U42" s="112" t="s">
        <v>174</v>
      </c>
      <c r="V42" s="112">
        <v>127</v>
      </c>
      <c r="W42" s="112" t="s">
        <v>10</v>
      </c>
      <c r="X42" s="112">
        <v>2</v>
      </c>
    </row>
    <row r="43" spans="1:19" ht="18.75">
      <c r="A43" s="1"/>
      <c r="B43" s="18"/>
      <c r="C43" s="28" t="s">
        <v>150</v>
      </c>
      <c r="D43" s="63"/>
      <c r="E43" s="64"/>
      <c r="F43" s="13" t="s">
        <v>73</v>
      </c>
      <c r="G43" s="65"/>
      <c r="H43" s="1"/>
      <c r="I43" s="16"/>
      <c r="J43" s="66"/>
      <c r="K43" s="66"/>
      <c r="L43" s="66"/>
      <c r="M43" s="66"/>
      <c r="N43" s="66"/>
      <c r="O43" s="66"/>
      <c r="P43" s="66"/>
      <c r="Q43" s="66"/>
      <c r="R43" s="66"/>
      <c r="S43" s="32"/>
    </row>
    <row r="44" spans="1:24" ht="18.75">
      <c r="A44" s="12">
        <v>3</v>
      </c>
      <c r="B44" s="56" t="s">
        <v>342</v>
      </c>
      <c r="C44" s="57" t="s">
        <v>89</v>
      </c>
      <c r="D44" s="19">
        <v>10000</v>
      </c>
      <c r="E44" s="58" t="s">
        <v>33</v>
      </c>
      <c r="F44" s="7" t="s">
        <v>61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T44" s="112" t="s">
        <v>189</v>
      </c>
      <c r="U44" s="112" t="s">
        <v>174</v>
      </c>
      <c r="V44" s="112">
        <v>113</v>
      </c>
      <c r="W44" s="112"/>
      <c r="X44" s="112"/>
    </row>
    <row r="45" spans="1:24" ht="18.75">
      <c r="A45" s="2"/>
      <c r="B45" s="99"/>
      <c r="C45" s="29" t="s">
        <v>88</v>
      </c>
      <c r="D45" s="145" t="s">
        <v>270</v>
      </c>
      <c r="E45" s="62"/>
      <c r="F45" s="4" t="s">
        <v>72</v>
      </c>
      <c r="G45" s="4"/>
      <c r="H45" s="10"/>
      <c r="I45" s="10"/>
      <c r="J45" s="3"/>
      <c r="K45" s="3"/>
      <c r="L45" s="3"/>
      <c r="M45" s="3"/>
      <c r="N45" s="3"/>
      <c r="O45" s="3"/>
      <c r="P45" s="3"/>
      <c r="Q45" s="3"/>
      <c r="R45" s="3"/>
      <c r="T45" s="112" t="s">
        <v>190</v>
      </c>
      <c r="U45" s="112" t="s">
        <v>174</v>
      </c>
      <c r="V45" s="112">
        <v>128</v>
      </c>
      <c r="W45" s="112" t="s">
        <v>10</v>
      </c>
      <c r="X45" s="112">
        <v>4</v>
      </c>
    </row>
    <row r="46" spans="1:18" ht="18.75">
      <c r="A46" s="1"/>
      <c r="B46" s="18"/>
      <c r="C46" s="28" t="s">
        <v>150</v>
      </c>
      <c r="D46" s="63"/>
      <c r="E46" s="64"/>
      <c r="F46" s="13" t="s">
        <v>73</v>
      </c>
      <c r="G46" s="65"/>
      <c r="H46" s="1"/>
      <c r="I46" s="16"/>
      <c r="J46" s="66"/>
      <c r="K46" s="66"/>
      <c r="L46" s="66"/>
      <c r="M46" s="66"/>
      <c r="N46" s="66"/>
      <c r="O46" s="66"/>
      <c r="P46" s="66"/>
      <c r="Q46" s="66"/>
      <c r="R46" s="66"/>
    </row>
    <row r="47" spans="1:18" s="130" customFormat="1" ht="18.75">
      <c r="A47" s="96" t="s">
        <v>1</v>
      </c>
      <c r="B47" s="96">
        <v>3</v>
      </c>
      <c r="C47" s="97" t="s">
        <v>38</v>
      </c>
      <c r="D47" s="98">
        <f>+D44+D41+D37</f>
        <v>60000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52" ht="18.75">
      <c r="R52" s="20" t="s">
        <v>147</v>
      </c>
    </row>
    <row r="54" spans="1:18" ht="18.75">
      <c r="A54" s="167"/>
      <c r="B54" s="128"/>
      <c r="C54" s="171"/>
      <c r="D54" s="177"/>
      <c r="E54" s="125"/>
      <c r="F54" s="170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 t="s">
        <v>160</v>
      </c>
      <c r="R54" s="125">
        <f>1+'ผด02 ยธ 2'!R390</f>
        <v>26</v>
      </c>
    </row>
    <row r="143" spans="11:12" ht="18.75">
      <c r="K143" s="314"/>
      <c r="L143" s="314"/>
    </row>
    <row r="189" spans="11:12" ht="18.75">
      <c r="K189" s="314"/>
      <c r="L189" s="314"/>
    </row>
    <row r="212" spans="11:12" ht="18.75">
      <c r="K212" s="314"/>
      <c r="L212" s="314"/>
    </row>
    <row r="235" spans="11:12" ht="18.75">
      <c r="K235" s="314"/>
      <c r="L235" s="314"/>
    </row>
    <row r="262" spans="11:12" ht="18.75">
      <c r="K262" s="314"/>
      <c r="L262" s="314"/>
    </row>
    <row r="286" spans="11:12" ht="18.75">
      <c r="K286" s="314"/>
      <c r="L286" s="314"/>
    </row>
    <row r="331" spans="11:12" ht="18.75">
      <c r="K331" s="314"/>
      <c r="L331" s="314"/>
    </row>
    <row r="354" spans="11:12" ht="18.75">
      <c r="K354" s="314"/>
      <c r="L354" s="314"/>
    </row>
    <row r="386" spans="11:12" ht="18.75">
      <c r="K386" s="315"/>
      <c r="L386" s="315"/>
    </row>
    <row r="400" spans="11:12" ht="18.75">
      <c r="K400" s="314"/>
      <c r="L400" s="314"/>
    </row>
    <row r="423" spans="11:12" ht="18.75">
      <c r="K423" s="314"/>
      <c r="L423" s="314"/>
    </row>
    <row r="446" spans="11:12" ht="18.75">
      <c r="K446" s="314"/>
      <c r="L446" s="314"/>
    </row>
    <row r="492" spans="11:12" ht="18.75">
      <c r="K492" s="314"/>
      <c r="L492" s="314"/>
    </row>
    <row r="515" spans="11:12" ht="18.75">
      <c r="K515" s="314"/>
      <c r="L515" s="314"/>
    </row>
    <row r="538" spans="11:12" ht="18.75">
      <c r="K538" s="314"/>
      <c r="L538" s="314"/>
    </row>
    <row r="561" spans="11:12" ht="18.75">
      <c r="K561" s="314"/>
      <c r="L561" s="314"/>
    </row>
    <row r="584" spans="11:12" ht="18.75">
      <c r="K584" s="314"/>
      <c r="L584" s="314"/>
    </row>
    <row r="607" spans="11:12" ht="18.75">
      <c r="K607" s="314"/>
      <c r="L607" s="314"/>
    </row>
    <row r="630" spans="11:12" ht="18.75">
      <c r="K630" s="314"/>
      <c r="L630" s="314"/>
    </row>
    <row r="653" spans="11:12" ht="18.75">
      <c r="K653" s="314"/>
      <c r="L653" s="314"/>
    </row>
  </sheetData>
  <sheetProtection/>
  <mergeCells count="9">
    <mergeCell ref="Q28:R28"/>
    <mergeCell ref="B34:R34"/>
    <mergeCell ref="A35:A36"/>
    <mergeCell ref="B35:B36"/>
    <mergeCell ref="G35:I35"/>
    <mergeCell ref="A29:R29"/>
    <mergeCell ref="A30:R30"/>
    <mergeCell ref="A31:R31"/>
    <mergeCell ref="J35:R35"/>
  </mergeCells>
  <printOptions/>
  <pageMargins left="0.6692913385826772" right="0.15748031496062992" top="0.4724409448818898" bottom="0.4330708661417323" header="0.31496062992125984" footer="0.1968503937007874"/>
  <pageSetup horizontalDpi="600" verticalDpi="600" orientation="landscape" paperSize="9" r:id="rId3"/>
  <headerFooter>
    <oddFooter>&amp;R&amp;"TH SarabunIT๙,ตัวเอียง"&amp;12&amp;G แผนการดำเนินงาน ประจำปีงบประมาณ พ.ศ. 2564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00"/>
  <sheetViews>
    <sheetView showGridLines="0" view="pageBreakPreview" zoomScale="110" zoomScaleSheetLayoutView="110" zoomScalePageLayoutView="0" workbookViewId="0" topLeftCell="C66">
      <selection activeCell="S66" sqref="S1:Z16384"/>
    </sheetView>
  </sheetViews>
  <sheetFormatPr defaultColWidth="9.140625" defaultRowHeight="12.75"/>
  <cols>
    <col min="1" max="1" width="6.00390625" style="20" customWidth="1"/>
    <col min="2" max="2" width="27.8515625" style="20" customWidth="1"/>
    <col min="3" max="3" width="29.8515625" style="20" customWidth="1"/>
    <col min="4" max="4" width="10.8515625" style="101" customWidth="1"/>
    <col min="5" max="5" width="10.57421875" style="20" customWidth="1"/>
    <col min="6" max="6" width="10.7109375" style="31" customWidth="1"/>
    <col min="7" max="9" width="3.421875" style="20" customWidth="1"/>
    <col min="10" max="10" width="3.421875" style="189" customWidth="1"/>
    <col min="11" max="18" width="3.421875" style="20" customWidth="1"/>
    <col min="19" max="19" width="3.140625" style="20" customWidth="1"/>
    <col min="20" max="20" width="8.00390625" style="20" customWidth="1"/>
    <col min="21" max="21" width="4.00390625" style="20" customWidth="1"/>
    <col min="22" max="22" width="4.28125" style="20" customWidth="1"/>
    <col min="23" max="23" width="5.7109375" style="20" customWidth="1"/>
    <col min="24" max="24" width="4.140625" style="20" customWidth="1"/>
    <col min="25" max="16384" width="9.140625" style="20" customWidth="1"/>
  </cols>
  <sheetData>
    <row r="1" spans="4:20" ht="18.75">
      <c r="D1" s="100"/>
      <c r="E1" s="31"/>
      <c r="F1" s="2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T1" s="101"/>
    </row>
    <row r="2" spans="4:20" ht="18.75">
      <c r="D2" s="100"/>
      <c r="E2" s="31"/>
      <c r="F2" s="2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T2" s="101"/>
    </row>
    <row r="3" spans="4:20" ht="18.75">
      <c r="D3" s="100"/>
      <c r="E3" s="31"/>
      <c r="F3" s="2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T3" s="101"/>
    </row>
    <row r="4" spans="4:20" ht="18.75">
      <c r="D4" s="100"/>
      <c r="E4" s="31"/>
      <c r="F4" s="2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T4" s="101"/>
    </row>
    <row r="5" spans="4:20" ht="18.75">
      <c r="D5" s="100"/>
      <c r="E5" s="31"/>
      <c r="F5" s="2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T5" s="101"/>
    </row>
    <row r="6" spans="4:20" ht="18.75">
      <c r="D6" s="100"/>
      <c r="E6" s="31"/>
      <c r="F6" s="2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T6" s="101"/>
    </row>
    <row r="7" spans="3:20" ht="26.25">
      <c r="C7" s="300" t="s">
        <v>93</v>
      </c>
      <c r="D7" s="100"/>
      <c r="E7" s="31"/>
      <c r="F7" s="2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T7" s="101"/>
    </row>
    <row r="8" spans="4:20" ht="18.75">
      <c r="D8" s="100"/>
      <c r="E8" s="31"/>
      <c r="F8" s="2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T8" s="101"/>
    </row>
    <row r="9" spans="3:20" ht="23.25">
      <c r="C9" s="301" t="s">
        <v>42</v>
      </c>
      <c r="D9" s="100"/>
      <c r="E9" s="31"/>
      <c r="F9" s="2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T9" s="101"/>
    </row>
    <row r="10" spans="3:20" ht="23.25">
      <c r="C10" s="302" t="s">
        <v>94</v>
      </c>
      <c r="D10" s="100"/>
      <c r="E10" s="31"/>
      <c r="F10" s="2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T10" s="101"/>
    </row>
    <row r="11" spans="3:20" ht="23.25">
      <c r="C11" s="302"/>
      <c r="D11" s="100"/>
      <c r="E11" s="31"/>
      <c r="F11" s="2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T11" s="101"/>
    </row>
    <row r="12" spans="3:20" ht="23.25">
      <c r="C12" s="302"/>
      <c r="D12" s="100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T12" s="101"/>
    </row>
    <row r="13" spans="3:20" ht="23.25">
      <c r="C13" s="302"/>
      <c r="D13" s="100"/>
      <c r="E13" s="31"/>
      <c r="F13" s="2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T13" s="101"/>
    </row>
    <row r="14" spans="3:20" ht="23.25">
      <c r="C14" s="302"/>
      <c r="D14" s="100"/>
      <c r="E14" s="31"/>
      <c r="F14" s="2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T14" s="101"/>
    </row>
    <row r="15" spans="3:20" ht="23.25">
      <c r="C15" s="302"/>
      <c r="D15" s="100"/>
      <c r="E15" s="31"/>
      <c r="F15" s="2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T15" s="101"/>
    </row>
    <row r="16" spans="4:20" ht="18.75">
      <c r="D16" s="100"/>
      <c r="E16" s="31"/>
      <c r="F16" s="2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T16" s="101"/>
    </row>
    <row r="17" spans="4:20" ht="18.75">
      <c r="D17" s="100"/>
      <c r="E17" s="31"/>
      <c r="F17" s="2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T17" s="101"/>
    </row>
    <row r="18" spans="4:20" ht="18.75">
      <c r="D18" s="100"/>
      <c r="E18" s="31"/>
      <c r="F18" s="2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T18" s="101"/>
    </row>
    <row r="19" spans="4:20" ht="18.75">
      <c r="D19" s="100"/>
      <c r="E19" s="31"/>
      <c r="F19" s="2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T19" s="101"/>
    </row>
    <row r="20" spans="4:20" ht="18.75">
      <c r="D20" s="100"/>
      <c r="E20" s="31"/>
      <c r="F20" s="2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T20" s="101"/>
    </row>
    <row r="21" spans="4:20" ht="18.75">
      <c r="D21" s="100"/>
      <c r="E21" s="31"/>
      <c r="F21" s="2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T21" s="101"/>
    </row>
    <row r="22" spans="4:20" ht="18.75">
      <c r="D22" s="100"/>
      <c r="E22" s="31"/>
      <c r="F22" s="2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T22" s="101"/>
    </row>
    <row r="23" spans="4:20" ht="18.75">
      <c r="D23" s="100"/>
      <c r="E23" s="31"/>
      <c r="F23" s="2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T23" s="101"/>
    </row>
    <row r="24" spans="4:20" ht="18.75">
      <c r="D24" s="100"/>
      <c r="E24" s="31"/>
      <c r="F24" s="2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T24" s="101"/>
    </row>
    <row r="25" spans="4:20" ht="18.75">
      <c r="D25" s="100"/>
      <c r="E25" s="31"/>
      <c r="F25" s="2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T25" s="101"/>
    </row>
    <row r="26" spans="4:20" ht="18.75">
      <c r="D26" s="100"/>
      <c r="E26" s="31"/>
      <c r="F26" s="2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T26" s="101"/>
    </row>
    <row r="27" spans="4:20" ht="18.75">
      <c r="D27" s="100"/>
      <c r="E27" s="31"/>
      <c r="F27" s="2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T27" s="101"/>
    </row>
    <row r="28" spans="4:20" ht="21" customHeight="1">
      <c r="D28" s="100"/>
      <c r="E28" s="31"/>
      <c r="F28" s="2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5" t="s">
        <v>129</v>
      </c>
      <c r="R28" s="335"/>
      <c r="T28" s="101"/>
    </row>
    <row r="29" spans="1:20" ht="23.25" customHeight="1">
      <c r="A29" s="335" t="s">
        <v>28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T29" s="101"/>
    </row>
    <row r="30" spans="1:20" ht="21.75" customHeight="1">
      <c r="A30" s="335" t="str">
        <f>+'ผด01 ปี 61'!A37:F37</f>
        <v>แผนการดำเนินงาน  ประจำปีงบประมาณ พ.ศ. 2564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T30" s="101"/>
    </row>
    <row r="31" spans="1:19" ht="20.25">
      <c r="A31" s="335" t="str">
        <f>+'ผด01 ปี 61'!A38:F38</f>
        <v>องค์การบริหารส่วนตำบลหนองโพ  อำเภอโพธาราม  จังหวัดราชบุรี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285"/>
    </row>
    <row r="32" ht="18.75">
      <c r="J32" s="54"/>
    </row>
    <row r="33" spans="1:20" ht="20.25">
      <c r="A33" s="48" t="str">
        <f>+C7</f>
        <v>4.   ยุทธศาสตร์การพัฒนาด้านการวางแผนในการส่งเสริมการลงทุน และพาณิชยกรรม</v>
      </c>
      <c r="B33" s="35"/>
      <c r="C33" s="38"/>
      <c r="D33" s="102"/>
      <c r="E33" s="38"/>
      <c r="F33" s="38"/>
      <c r="G33" s="33"/>
      <c r="H33" s="33"/>
      <c r="I33" s="33"/>
      <c r="J33" s="31"/>
      <c r="K33" s="31"/>
      <c r="L33" s="31"/>
      <c r="M33" s="31"/>
      <c r="N33" s="31"/>
      <c r="O33" s="31"/>
      <c r="P33" s="31"/>
      <c r="Q33" s="31"/>
      <c r="R33" s="31"/>
      <c r="T33" s="101"/>
    </row>
    <row r="34" spans="2:20" ht="20.25">
      <c r="B34" s="336" t="s">
        <v>357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T34" s="101"/>
    </row>
    <row r="35" spans="1:18" ht="18.75" customHeight="1">
      <c r="A35" s="337" t="s">
        <v>10</v>
      </c>
      <c r="B35" s="339" t="s">
        <v>38</v>
      </c>
      <c r="C35" s="49" t="s">
        <v>36</v>
      </c>
      <c r="D35" s="40" t="s">
        <v>0</v>
      </c>
      <c r="E35" s="41" t="s">
        <v>29</v>
      </c>
      <c r="F35" s="41" t="s">
        <v>30</v>
      </c>
      <c r="G35" s="339" t="str">
        <f>+'ผด 02 ยธ 1'!G58:I58</f>
        <v>พ.ศ. 2563</v>
      </c>
      <c r="H35" s="339"/>
      <c r="I35" s="339"/>
      <c r="J35" s="339" t="str">
        <f>+'ผด 02 ยธ 1'!J58:R58</f>
        <v>พ.ศ. 2564</v>
      </c>
      <c r="K35" s="339"/>
      <c r="L35" s="339"/>
      <c r="M35" s="339"/>
      <c r="N35" s="339"/>
      <c r="O35" s="339"/>
      <c r="P35" s="339"/>
      <c r="Q35" s="339"/>
      <c r="R35" s="339"/>
    </row>
    <row r="36" spans="1:18" ht="37.5">
      <c r="A36" s="338"/>
      <c r="B36" s="339"/>
      <c r="C36" s="50" t="s">
        <v>37</v>
      </c>
      <c r="D36" s="42" t="s">
        <v>6</v>
      </c>
      <c r="E36" s="43" t="s">
        <v>25</v>
      </c>
      <c r="F36" s="43" t="s">
        <v>35</v>
      </c>
      <c r="G36" s="44" t="s">
        <v>11</v>
      </c>
      <c r="H36" s="44" t="s">
        <v>12</v>
      </c>
      <c r="I36" s="44" t="s">
        <v>13</v>
      </c>
      <c r="J36" s="44" t="s">
        <v>14</v>
      </c>
      <c r="K36" s="44" t="s">
        <v>15</v>
      </c>
      <c r="L36" s="44" t="s">
        <v>16</v>
      </c>
      <c r="M36" s="44" t="s">
        <v>17</v>
      </c>
      <c r="N36" s="44" t="s">
        <v>18</v>
      </c>
      <c r="O36" s="44" t="s">
        <v>19</v>
      </c>
      <c r="P36" s="44" t="s">
        <v>20</v>
      </c>
      <c r="Q36" s="44" t="s">
        <v>21</v>
      </c>
      <c r="R36" s="44" t="s">
        <v>22</v>
      </c>
    </row>
    <row r="37" spans="1:24" ht="18.75">
      <c r="A37" s="12">
        <v>1</v>
      </c>
      <c r="B37" s="6" t="s">
        <v>532</v>
      </c>
      <c r="C37" s="272" t="s">
        <v>533</v>
      </c>
      <c r="D37" s="7">
        <v>10000</v>
      </c>
      <c r="E37" s="5" t="s">
        <v>69</v>
      </c>
      <c r="F37" s="7" t="s">
        <v>153</v>
      </c>
      <c r="G37" s="273"/>
      <c r="H37" s="273"/>
      <c r="I37" s="59"/>
      <c r="J37" s="273"/>
      <c r="K37" s="273"/>
      <c r="L37" s="273"/>
      <c r="M37" s="273"/>
      <c r="N37" s="273"/>
      <c r="O37" s="273"/>
      <c r="P37" s="273"/>
      <c r="Q37" s="59"/>
      <c r="R37" s="273"/>
      <c r="S37" s="274"/>
      <c r="T37" s="112" t="s">
        <v>189</v>
      </c>
      <c r="U37" s="112" t="s">
        <v>174</v>
      </c>
      <c r="V37" s="112">
        <v>108</v>
      </c>
      <c r="W37" s="112"/>
      <c r="X37" s="112"/>
    </row>
    <row r="38" spans="1:24" ht="18.75">
      <c r="A38" s="2"/>
      <c r="B38" s="99"/>
      <c r="C38" s="29" t="s">
        <v>534</v>
      </c>
      <c r="D38" s="145" t="s">
        <v>215</v>
      </c>
      <c r="E38" s="2" t="s">
        <v>32</v>
      </c>
      <c r="F38" s="4"/>
      <c r="G38" s="4"/>
      <c r="H38" s="4"/>
      <c r="I38" s="3"/>
      <c r="J38" s="275"/>
      <c r="K38" s="3"/>
      <c r="L38" s="3"/>
      <c r="M38" s="3"/>
      <c r="N38" s="3"/>
      <c r="O38" s="3"/>
      <c r="P38" s="3"/>
      <c r="Q38" s="3"/>
      <c r="R38" s="3"/>
      <c r="T38" s="112" t="s">
        <v>190</v>
      </c>
      <c r="U38" s="112" t="s">
        <v>174</v>
      </c>
      <c r="V38" s="112">
        <v>129</v>
      </c>
      <c r="W38" s="112" t="s">
        <v>10</v>
      </c>
      <c r="X38" s="112">
        <v>1</v>
      </c>
    </row>
    <row r="39" spans="1:18" ht="18.75">
      <c r="A39" s="11"/>
      <c r="B39" s="18"/>
      <c r="C39" s="276" t="s">
        <v>535</v>
      </c>
      <c r="D39" s="13"/>
      <c r="E39" s="277"/>
      <c r="F39" s="13"/>
      <c r="G39" s="13"/>
      <c r="H39" s="13"/>
      <c r="I39" s="150"/>
      <c r="J39" s="277"/>
      <c r="K39" s="150"/>
      <c r="L39" s="150"/>
      <c r="M39" s="150"/>
      <c r="N39" s="150"/>
      <c r="O39" s="150"/>
      <c r="P39" s="150"/>
      <c r="Q39" s="150"/>
      <c r="R39" s="150"/>
    </row>
    <row r="40" spans="1:24" ht="18.75">
      <c r="A40" s="12">
        <v>2</v>
      </c>
      <c r="B40" s="6" t="s">
        <v>333</v>
      </c>
      <c r="C40" s="272" t="s">
        <v>95</v>
      </c>
      <c r="D40" s="7">
        <v>46000</v>
      </c>
      <c r="E40" s="5" t="s">
        <v>69</v>
      </c>
      <c r="F40" s="7" t="s">
        <v>153</v>
      </c>
      <c r="G40" s="273"/>
      <c r="H40" s="273"/>
      <c r="I40" s="59"/>
      <c r="J40" s="273"/>
      <c r="K40" s="273"/>
      <c r="L40" s="273"/>
      <c r="M40" s="273"/>
      <c r="N40" s="273"/>
      <c r="O40" s="273"/>
      <c r="P40" s="273"/>
      <c r="Q40" s="59"/>
      <c r="R40" s="273"/>
      <c r="S40" s="274"/>
      <c r="T40" s="112" t="s">
        <v>189</v>
      </c>
      <c r="U40" s="112" t="s">
        <v>174</v>
      </c>
      <c r="V40" s="112">
        <v>108</v>
      </c>
      <c r="W40" s="112"/>
      <c r="X40" s="112"/>
    </row>
    <row r="41" spans="1:24" ht="18.75">
      <c r="A41" s="2"/>
      <c r="B41" s="99"/>
      <c r="C41" s="29" t="s">
        <v>96</v>
      </c>
      <c r="D41" s="145" t="s">
        <v>215</v>
      </c>
      <c r="E41" s="2" t="s">
        <v>32</v>
      </c>
      <c r="F41" s="4"/>
      <c r="G41" s="4"/>
      <c r="H41" s="4"/>
      <c r="I41" s="3"/>
      <c r="J41" s="275"/>
      <c r="K41" s="3"/>
      <c r="L41" s="3"/>
      <c r="M41" s="3"/>
      <c r="N41" s="3"/>
      <c r="O41" s="3"/>
      <c r="P41" s="3"/>
      <c r="Q41" s="3"/>
      <c r="R41" s="3"/>
      <c r="T41" s="112" t="s">
        <v>190</v>
      </c>
      <c r="U41" s="112" t="s">
        <v>174</v>
      </c>
      <c r="V41" s="112">
        <v>129</v>
      </c>
      <c r="W41" s="112" t="s">
        <v>10</v>
      </c>
      <c r="X41" s="112">
        <v>3</v>
      </c>
    </row>
    <row r="42" spans="1:24" ht="18.75">
      <c r="A42" s="12">
        <v>3</v>
      </c>
      <c r="B42" s="6" t="s">
        <v>161</v>
      </c>
      <c r="C42" s="272" t="s">
        <v>163</v>
      </c>
      <c r="D42" s="7">
        <v>8000</v>
      </c>
      <c r="E42" s="5" t="s">
        <v>69</v>
      </c>
      <c r="F42" s="7" t="s">
        <v>153</v>
      </c>
      <c r="G42" s="273"/>
      <c r="H42" s="273"/>
      <c r="I42" s="59"/>
      <c r="J42" s="273"/>
      <c r="K42" s="273"/>
      <c r="L42" s="273"/>
      <c r="M42" s="273"/>
      <c r="N42" s="273"/>
      <c r="O42" s="273"/>
      <c r="P42" s="273"/>
      <c r="Q42" s="59"/>
      <c r="R42" s="273"/>
      <c r="T42" s="112" t="s">
        <v>189</v>
      </c>
      <c r="U42" s="112" t="s">
        <v>174</v>
      </c>
      <c r="V42" s="112">
        <v>109</v>
      </c>
      <c r="W42" s="112"/>
      <c r="X42" s="112"/>
    </row>
    <row r="43" spans="1:24" ht="18.75">
      <c r="A43" s="278"/>
      <c r="B43" s="3" t="s">
        <v>162</v>
      </c>
      <c r="C43" s="279" t="s">
        <v>164</v>
      </c>
      <c r="D43" s="145" t="s">
        <v>215</v>
      </c>
      <c r="E43" s="2" t="s">
        <v>32</v>
      </c>
      <c r="F43" s="4"/>
      <c r="G43" s="280"/>
      <c r="H43" s="280"/>
      <c r="I43" s="281"/>
      <c r="J43" s="280"/>
      <c r="K43" s="280"/>
      <c r="L43" s="280"/>
      <c r="M43" s="280"/>
      <c r="N43" s="280"/>
      <c r="O43" s="280"/>
      <c r="P43" s="280"/>
      <c r="Q43" s="281"/>
      <c r="R43" s="280"/>
      <c r="T43" s="112" t="s">
        <v>190</v>
      </c>
      <c r="U43" s="112" t="s">
        <v>174</v>
      </c>
      <c r="V43" s="112">
        <v>129</v>
      </c>
      <c r="W43" s="112" t="s">
        <v>10</v>
      </c>
      <c r="X43" s="112">
        <v>4</v>
      </c>
    </row>
    <row r="44" spans="1:18" ht="18.75">
      <c r="A44" s="2"/>
      <c r="B44" s="99"/>
      <c r="C44" s="29" t="s">
        <v>165</v>
      </c>
      <c r="D44" s="4"/>
      <c r="E44" s="275"/>
      <c r="F44" s="4"/>
      <c r="G44" s="4"/>
      <c r="H44" s="4"/>
      <c r="I44" s="3"/>
      <c r="J44" s="275"/>
      <c r="K44" s="3"/>
      <c r="L44" s="3"/>
      <c r="M44" s="3"/>
      <c r="N44" s="3"/>
      <c r="O44" s="3"/>
      <c r="P44" s="3"/>
      <c r="Q44" s="3"/>
      <c r="R44" s="3"/>
    </row>
    <row r="45" spans="1:18" ht="18.75">
      <c r="A45" s="11"/>
      <c r="B45" s="18"/>
      <c r="C45" s="276" t="s">
        <v>166</v>
      </c>
      <c r="D45" s="13"/>
      <c r="E45" s="277"/>
      <c r="F45" s="13"/>
      <c r="G45" s="13"/>
      <c r="H45" s="13"/>
      <c r="I45" s="150"/>
      <c r="J45" s="277"/>
      <c r="K45" s="150"/>
      <c r="L45" s="150"/>
      <c r="M45" s="150"/>
      <c r="N45" s="150"/>
      <c r="O45" s="150"/>
      <c r="P45" s="150"/>
      <c r="Q45" s="150"/>
      <c r="R45" s="150"/>
    </row>
    <row r="46" spans="1:18" s="130" customFormat="1" ht="18.75">
      <c r="A46" s="96" t="s">
        <v>1</v>
      </c>
      <c r="B46" s="96">
        <v>3</v>
      </c>
      <c r="C46" s="97" t="s">
        <v>38</v>
      </c>
      <c r="D46" s="98">
        <f>+D37+D40+D42</f>
        <v>64000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55" spans="4:18" s="112" customFormat="1" ht="15.75">
      <c r="D55" s="155"/>
      <c r="F55" s="153"/>
      <c r="J55" s="190"/>
      <c r="Q55" s="112" t="s">
        <v>174</v>
      </c>
      <c r="R55" s="112">
        <f>1+'ผด02 ยธ 3'!R54</f>
        <v>27</v>
      </c>
    </row>
    <row r="56" spans="4:20" ht="21" customHeight="1">
      <c r="D56" s="100"/>
      <c r="E56" s="31"/>
      <c r="F56" s="2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35" t="s">
        <v>129</v>
      </c>
      <c r="R56" s="335"/>
      <c r="T56" s="101"/>
    </row>
    <row r="57" spans="1:20" ht="23.25" customHeight="1">
      <c r="A57" s="335" t="s">
        <v>28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T57" s="101"/>
    </row>
    <row r="58" spans="1:20" ht="21.75" customHeight="1">
      <c r="A58" s="335" t="str">
        <f>+'ผด01 ปี 61'!A65:F65</f>
        <v>แผนการดำเนินงาน  ประจำปีงบประมาณ พ.ศ. 2564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T58" s="101"/>
    </row>
    <row r="59" spans="1:19" ht="20.25">
      <c r="A59" s="335" t="str">
        <f>+'ผด01 ปี 61'!A66:F66</f>
        <v>องค์การบริหารส่วนตำบลหนองโพ  อำเภอโพธาราม  จังหวัดราชบุรี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285"/>
    </row>
    <row r="60" ht="18.75">
      <c r="J60" s="54"/>
    </row>
    <row r="61" spans="1:20" ht="20.25">
      <c r="A61" s="48" t="str">
        <f>+A33</f>
        <v>4.   ยุทธศาสตร์การพัฒนาด้านการวางแผนในการส่งเสริมการลงทุน และพาณิชยกรรม</v>
      </c>
      <c r="B61" s="35"/>
      <c r="C61" s="38"/>
      <c r="D61" s="102"/>
      <c r="E61" s="38"/>
      <c r="F61" s="38"/>
      <c r="G61" s="33"/>
      <c r="H61" s="33"/>
      <c r="I61" s="33"/>
      <c r="J61" s="31"/>
      <c r="K61" s="31"/>
      <c r="L61" s="31"/>
      <c r="M61" s="31"/>
      <c r="N61" s="31"/>
      <c r="O61" s="31"/>
      <c r="P61" s="31"/>
      <c r="Q61" s="31"/>
      <c r="R61" s="31"/>
      <c r="T61" s="101"/>
    </row>
    <row r="62" spans="2:20" ht="20.25">
      <c r="B62" s="336" t="s">
        <v>538</v>
      </c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T62" s="101"/>
    </row>
    <row r="63" spans="1:18" ht="18.75" customHeight="1">
      <c r="A63" s="337" t="s">
        <v>10</v>
      </c>
      <c r="B63" s="339" t="s">
        <v>38</v>
      </c>
      <c r="C63" s="49" t="s">
        <v>36</v>
      </c>
      <c r="D63" s="40" t="s">
        <v>0</v>
      </c>
      <c r="E63" s="41" t="s">
        <v>29</v>
      </c>
      <c r="F63" s="41" t="s">
        <v>30</v>
      </c>
      <c r="G63" s="339" t="str">
        <f>+G35</f>
        <v>พ.ศ. 2563</v>
      </c>
      <c r="H63" s="339"/>
      <c r="I63" s="339"/>
      <c r="J63" s="339" t="str">
        <f>+J35</f>
        <v>พ.ศ. 2564</v>
      </c>
      <c r="K63" s="339"/>
      <c r="L63" s="339"/>
      <c r="M63" s="339"/>
      <c r="N63" s="339"/>
      <c r="O63" s="339"/>
      <c r="P63" s="339"/>
      <c r="Q63" s="339"/>
      <c r="R63" s="339"/>
    </row>
    <row r="64" spans="1:18" ht="37.5">
      <c r="A64" s="338"/>
      <c r="B64" s="339"/>
      <c r="C64" s="50" t="s">
        <v>37</v>
      </c>
      <c r="D64" s="42" t="s">
        <v>6</v>
      </c>
      <c r="E64" s="43" t="s">
        <v>25</v>
      </c>
      <c r="F64" s="43" t="s">
        <v>35</v>
      </c>
      <c r="G64" s="44" t="s">
        <v>11</v>
      </c>
      <c r="H64" s="44" t="s">
        <v>12</v>
      </c>
      <c r="I64" s="44" t="s">
        <v>13</v>
      </c>
      <c r="J64" s="44" t="s">
        <v>14</v>
      </c>
      <c r="K64" s="44" t="s">
        <v>15</v>
      </c>
      <c r="L64" s="44" t="s">
        <v>16</v>
      </c>
      <c r="M64" s="44" t="s">
        <v>17</v>
      </c>
      <c r="N64" s="44" t="s">
        <v>18</v>
      </c>
      <c r="O64" s="44" t="s">
        <v>19</v>
      </c>
      <c r="P64" s="44" t="s">
        <v>20</v>
      </c>
      <c r="Q64" s="44" t="s">
        <v>21</v>
      </c>
      <c r="R64" s="44" t="s">
        <v>22</v>
      </c>
    </row>
    <row r="65" spans="1:24" ht="18.75">
      <c r="A65" s="12">
        <v>1</v>
      </c>
      <c r="B65" s="6" t="s">
        <v>539</v>
      </c>
      <c r="C65" s="272" t="s">
        <v>540</v>
      </c>
      <c r="D65" s="7">
        <v>10000</v>
      </c>
      <c r="E65" s="5" t="s">
        <v>69</v>
      </c>
      <c r="F65" s="7" t="s">
        <v>153</v>
      </c>
      <c r="G65" s="273"/>
      <c r="H65" s="273"/>
      <c r="I65" s="59"/>
      <c r="J65" s="273"/>
      <c r="K65" s="273"/>
      <c r="L65" s="273"/>
      <c r="M65" s="273"/>
      <c r="N65" s="273"/>
      <c r="O65" s="273"/>
      <c r="P65" s="273"/>
      <c r="Q65" s="59"/>
      <c r="R65" s="273"/>
      <c r="S65" s="274"/>
      <c r="T65" s="112" t="s">
        <v>189</v>
      </c>
      <c r="U65" s="112" t="s">
        <v>174</v>
      </c>
      <c r="V65" s="112">
        <v>114</v>
      </c>
      <c r="W65" s="112"/>
      <c r="X65" s="112"/>
    </row>
    <row r="66" spans="1:24" ht="18.75">
      <c r="A66" s="2"/>
      <c r="B66" s="99"/>
      <c r="C66" s="29" t="s">
        <v>545</v>
      </c>
      <c r="D66" s="145" t="s">
        <v>215</v>
      </c>
      <c r="E66" s="2" t="s">
        <v>32</v>
      </c>
      <c r="F66" s="4"/>
      <c r="G66" s="4"/>
      <c r="H66" s="4"/>
      <c r="I66" s="3"/>
      <c r="J66" s="275"/>
      <c r="K66" s="3"/>
      <c r="L66" s="3"/>
      <c r="M66" s="3"/>
      <c r="N66" s="3"/>
      <c r="O66" s="3"/>
      <c r="P66" s="3"/>
      <c r="Q66" s="3"/>
      <c r="R66" s="3"/>
      <c r="T66" s="112" t="s">
        <v>190</v>
      </c>
      <c r="U66" s="112" t="s">
        <v>174</v>
      </c>
      <c r="V66" s="112">
        <v>141</v>
      </c>
      <c r="W66" s="112" t="s">
        <v>10</v>
      </c>
      <c r="X66" s="112">
        <v>7</v>
      </c>
    </row>
    <row r="67" spans="1:18" ht="18.75">
      <c r="A67" s="2"/>
      <c r="B67" s="99"/>
      <c r="C67" s="279" t="s">
        <v>541</v>
      </c>
      <c r="D67" s="4"/>
      <c r="E67" s="275"/>
      <c r="F67" s="4"/>
      <c r="G67" s="4"/>
      <c r="H67" s="4"/>
      <c r="I67" s="3"/>
      <c r="J67" s="275"/>
      <c r="K67" s="3"/>
      <c r="L67" s="3"/>
      <c r="M67" s="3"/>
      <c r="N67" s="3"/>
      <c r="O67" s="3"/>
      <c r="P67" s="3"/>
      <c r="Q67" s="3"/>
      <c r="R67" s="3"/>
    </row>
    <row r="68" spans="1:24" ht="18.75">
      <c r="A68" s="278"/>
      <c r="B68" s="3"/>
      <c r="C68" s="279" t="s">
        <v>542</v>
      </c>
      <c r="D68" s="4"/>
      <c r="E68" s="2"/>
      <c r="F68" s="4"/>
      <c r="G68" s="280"/>
      <c r="H68" s="280"/>
      <c r="I68" s="281"/>
      <c r="J68" s="280"/>
      <c r="K68" s="280"/>
      <c r="L68" s="280"/>
      <c r="M68" s="280"/>
      <c r="N68" s="280"/>
      <c r="O68" s="280"/>
      <c r="P68" s="280"/>
      <c r="Q68" s="281"/>
      <c r="R68" s="280"/>
      <c r="S68" s="274"/>
      <c r="T68" s="112"/>
      <c r="U68" s="112"/>
      <c r="V68" s="112"/>
      <c r="W68" s="112"/>
      <c r="X68" s="112"/>
    </row>
    <row r="69" spans="1:24" ht="18.75">
      <c r="A69" s="2"/>
      <c r="B69" s="99"/>
      <c r="C69" s="29" t="s">
        <v>543</v>
      </c>
      <c r="D69" s="145"/>
      <c r="E69" s="2"/>
      <c r="F69" s="4"/>
      <c r="G69" s="4"/>
      <c r="H69" s="4"/>
      <c r="I69" s="3"/>
      <c r="J69" s="275"/>
      <c r="K69" s="3"/>
      <c r="L69" s="3"/>
      <c r="M69" s="3"/>
      <c r="N69" s="3"/>
      <c r="O69" s="3"/>
      <c r="P69" s="3"/>
      <c r="Q69" s="3"/>
      <c r="R69" s="3"/>
      <c r="T69" s="112"/>
      <c r="U69" s="112"/>
      <c r="V69" s="112"/>
      <c r="W69" s="112"/>
      <c r="X69" s="112"/>
    </row>
    <row r="70" spans="1:24" ht="18.75">
      <c r="A70" s="282"/>
      <c r="B70" s="150"/>
      <c r="C70" s="276" t="s">
        <v>544</v>
      </c>
      <c r="D70" s="13"/>
      <c r="E70" s="11"/>
      <c r="F70" s="13"/>
      <c r="G70" s="283"/>
      <c r="H70" s="283"/>
      <c r="I70" s="284"/>
      <c r="J70" s="283"/>
      <c r="K70" s="283"/>
      <c r="L70" s="283"/>
      <c r="M70" s="283"/>
      <c r="N70" s="283"/>
      <c r="O70" s="283"/>
      <c r="P70" s="283"/>
      <c r="Q70" s="284"/>
      <c r="R70" s="283"/>
      <c r="T70" s="112"/>
      <c r="U70" s="112"/>
      <c r="V70" s="112"/>
      <c r="W70" s="112"/>
      <c r="X70" s="112"/>
    </row>
    <row r="71" spans="1:24" ht="18.75">
      <c r="A71" s="278"/>
      <c r="B71" s="3"/>
      <c r="C71" s="279"/>
      <c r="D71" s="145"/>
      <c r="E71" s="2"/>
      <c r="F71" s="4"/>
      <c r="G71" s="280"/>
      <c r="H71" s="280"/>
      <c r="I71" s="281"/>
      <c r="J71" s="280"/>
      <c r="K71" s="280"/>
      <c r="L71" s="280"/>
      <c r="M71" s="280"/>
      <c r="N71" s="280"/>
      <c r="O71" s="280"/>
      <c r="P71" s="280"/>
      <c r="Q71" s="281"/>
      <c r="R71" s="280"/>
      <c r="T71" s="112"/>
      <c r="U71" s="112"/>
      <c r="V71" s="112"/>
      <c r="W71" s="112"/>
      <c r="X71" s="112"/>
    </row>
    <row r="72" spans="1:18" ht="18.75">
      <c r="A72" s="2"/>
      <c r="B72" s="99"/>
      <c r="C72" s="29"/>
      <c r="D72" s="4"/>
      <c r="E72" s="275"/>
      <c r="F72" s="4"/>
      <c r="G72" s="4"/>
      <c r="H72" s="4"/>
      <c r="I72" s="3"/>
      <c r="J72" s="275"/>
      <c r="K72" s="3"/>
      <c r="L72" s="3"/>
      <c r="M72" s="3"/>
      <c r="N72" s="3"/>
      <c r="O72" s="3"/>
      <c r="P72" s="3"/>
      <c r="Q72" s="3"/>
      <c r="R72" s="3"/>
    </row>
    <row r="73" spans="1:18" ht="18.75">
      <c r="A73" s="11"/>
      <c r="B73" s="18"/>
      <c r="C73" s="276"/>
      <c r="D73" s="13"/>
      <c r="E73" s="277"/>
      <c r="F73" s="13"/>
      <c r="G73" s="13"/>
      <c r="H73" s="13"/>
      <c r="I73" s="150"/>
      <c r="J73" s="277"/>
      <c r="K73" s="150"/>
      <c r="L73" s="150"/>
      <c r="M73" s="150"/>
      <c r="N73" s="150"/>
      <c r="O73" s="150"/>
      <c r="P73" s="150"/>
      <c r="Q73" s="150"/>
      <c r="R73" s="150"/>
    </row>
    <row r="74" spans="1:18" s="130" customFormat="1" ht="18.75">
      <c r="A74" s="96" t="s">
        <v>1</v>
      </c>
      <c r="B74" s="96">
        <v>1</v>
      </c>
      <c r="C74" s="97" t="s">
        <v>38</v>
      </c>
      <c r="D74" s="98">
        <f>+D65+D68+D70</f>
        <v>10000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83" spans="4:18" s="112" customFormat="1" ht="15.75">
      <c r="D83" s="155"/>
      <c r="F83" s="153"/>
      <c r="J83" s="190"/>
      <c r="Q83" s="112" t="s">
        <v>174</v>
      </c>
      <c r="R83" s="112">
        <f>1+R55</f>
        <v>28</v>
      </c>
    </row>
    <row r="290" spans="11:12" ht="18.75">
      <c r="K290" s="314"/>
      <c r="L290" s="314"/>
    </row>
    <row r="336" spans="11:12" ht="18.75">
      <c r="K336" s="314"/>
      <c r="L336" s="314"/>
    </row>
    <row r="359" spans="11:12" ht="18.75">
      <c r="K359" s="314"/>
      <c r="L359" s="314"/>
    </row>
    <row r="382" spans="11:12" ht="18.75">
      <c r="K382" s="314"/>
      <c r="L382" s="314"/>
    </row>
    <row r="409" spans="11:12" ht="18.75">
      <c r="K409" s="314"/>
      <c r="L409" s="314"/>
    </row>
    <row r="433" spans="11:12" ht="18.75">
      <c r="K433" s="314"/>
      <c r="L433" s="314"/>
    </row>
    <row r="478" spans="11:12" ht="18.75">
      <c r="K478" s="314"/>
      <c r="L478" s="314"/>
    </row>
    <row r="501" spans="11:12" ht="18.75">
      <c r="K501" s="314"/>
      <c r="L501" s="314"/>
    </row>
    <row r="533" spans="11:12" ht="18.75">
      <c r="K533" s="315"/>
      <c r="L533" s="315"/>
    </row>
    <row r="547" spans="11:12" ht="18.75">
      <c r="K547" s="314"/>
      <c r="L547" s="314"/>
    </row>
    <row r="570" spans="11:12" ht="18.75">
      <c r="K570" s="314"/>
      <c r="L570" s="314"/>
    </row>
    <row r="593" spans="11:12" ht="18.75">
      <c r="K593" s="314"/>
      <c r="L593" s="314"/>
    </row>
    <row r="639" spans="11:12" ht="18.75">
      <c r="K639" s="314"/>
      <c r="L639" s="314"/>
    </row>
    <row r="662" spans="11:12" ht="18.75">
      <c r="K662" s="314"/>
      <c r="L662" s="314"/>
    </row>
    <row r="685" spans="11:12" ht="18.75">
      <c r="K685" s="314"/>
      <c r="L685" s="314"/>
    </row>
    <row r="708" spans="11:12" ht="18.75">
      <c r="K708" s="314"/>
      <c r="L708" s="314"/>
    </row>
    <row r="731" spans="11:12" ht="18.75">
      <c r="K731" s="314"/>
      <c r="L731" s="314"/>
    </row>
    <row r="754" spans="11:12" ht="18.75">
      <c r="K754" s="314"/>
      <c r="L754" s="314"/>
    </row>
    <row r="777" spans="11:12" ht="18.75">
      <c r="K777" s="314"/>
      <c r="L777" s="314"/>
    </row>
    <row r="800" spans="11:12" ht="18.75">
      <c r="K800" s="314"/>
      <c r="L800" s="314"/>
    </row>
  </sheetData>
  <sheetProtection/>
  <mergeCells count="18">
    <mergeCell ref="Q56:R56"/>
    <mergeCell ref="A57:R57"/>
    <mergeCell ref="A58:R58"/>
    <mergeCell ref="A59:R59"/>
    <mergeCell ref="B62:R62"/>
    <mergeCell ref="A63:A64"/>
    <mergeCell ref="B63:B64"/>
    <mergeCell ref="G63:I63"/>
    <mergeCell ref="J63:R63"/>
    <mergeCell ref="Q28:R28"/>
    <mergeCell ref="A29:R29"/>
    <mergeCell ref="A30:R30"/>
    <mergeCell ref="A31:R31"/>
    <mergeCell ref="B34:R34"/>
    <mergeCell ref="A35:A36"/>
    <mergeCell ref="B35:B36"/>
    <mergeCell ref="G35:I35"/>
    <mergeCell ref="J35:R35"/>
  </mergeCells>
  <printOptions/>
  <pageMargins left="0.7086614173228347" right="0.2755905511811024" top="0.35433070866141736" bottom="0.4330708661417323" header="0.31496062992125984" footer="0.2362204724409449"/>
  <pageSetup horizontalDpi="600" verticalDpi="600" orientation="landscape" paperSize="9" r:id="rId3"/>
  <headerFooter>
    <oddFooter>&amp;R&amp;G&amp;"TH SarabunIT๙,ตัวเอียง"&amp;12 แผนการดำเนินงาน ประจำปีงบประมาณ พ.ศ. 2564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28"/>
  <sheetViews>
    <sheetView showGridLines="0" view="pageBreakPreview" zoomScale="110" zoomScaleSheetLayoutView="110" zoomScalePageLayoutView="0" workbookViewId="0" topLeftCell="B40">
      <selection activeCell="S40" sqref="S1:W16384"/>
    </sheetView>
  </sheetViews>
  <sheetFormatPr defaultColWidth="9.140625" defaultRowHeight="12.75"/>
  <cols>
    <col min="1" max="1" width="5.7109375" style="20" customWidth="1"/>
    <col min="2" max="2" width="27.421875" style="20" customWidth="1"/>
    <col min="3" max="3" width="28.7109375" style="20" customWidth="1"/>
    <col min="4" max="4" width="11.28125" style="101" customWidth="1"/>
    <col min="5" max="5" width="10.57421875" style="20" customWidth="1"/>
    <col min="6" max="6" width="10.7109375" style="31" customWidth="1"/>
    <col min="7" max="9" width="3.8515625" style="20" customWidth="1"/>
    <col min="10" max="10" width="3.8515625" style="189" customWidth="1"/>
    <col min="11" max="18" width="3.8515625" style="20" customWidth="1"/>
    <col min="19" max="19" width="3.7109375" style="20" customWidth="1"/>
    <col min="20" max="20" width="7.00390625" style="20" customWidth="1"/>
    <col min="21" max="21" width="3.7109375" style="20" customWidth="1"/>
    <col min="22" max="22" width="5.28125" style="20" customWidth="1"/>
    <col min="23" max="23" width="6.00390625" style="20" customWidth="1"/>
    <col min="24" max="24" width="4.140625" style="20" customWidth="1"/>
    <col min="25" max="16384" width="9.140625" style="20" customWidth="1"/>
  </cols>
  <sheetData>
    <row r="1" spans="4:18" ht="18.75">
      <c r="D1" s="100"/>
      <c r="E1" s="31"/>
      <c r="F1" s="2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4:18" ht="18.75">
      <c r="D2" s="100"/>
      <c r="E2" s="31"/>
      <c r="F2" s="2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4:18" ht="18.75">
      <c r="D3" s="100"/>
      <c r="E3" s="31"/>
      <c r="F3" s="2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4:18" ht="18.75">
      <c r="D4" s="100"/>
      <c r="E4" s="31"/>
      <c r="F4" s="2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4:18" ht="18.75">
      <c r="D5" s="100"/>
      <c r="E5" s="31"/>
      <c r="F5" s="2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4:18" ht="18.75">
      <c r="D6" s="100"/>
      <c r="E6" s="31"/>
      <c r="F6" s="2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8" ht="26.25">
      <c r="C7" s="300" t="s">
        <v>97</v>
      </c>
      <c r="D7" s="100"/>
      <c r="E7" s="31"/>
      <c r="F7" s="2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4:18" ht="18.75">
      <c r="D8" s="100"/>
      <c r="E8" s="31"/>
      <c r="F8" s="2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3:18" ht="23.25">
      <c r="C9" s="301" t="s">
        <v>42</v>
      </c>
      <c r="D9" s="100"/>
      <c r="E9" s="31"/>
      <c r="F9" s="2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3:18" ht="23.25">
      <c r="C10" s="302" t="s">
        <v>98</v>
      </c>
      <c r="D10" s="100"/>
      <c r="E10" s="31"/>
      <c r="F10" s="2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3:18" ht="23.25">
      <c r="C11" s="302"/>
      <c r="D11" s="100"/>
      <c r="E11" s="31"/>
      <c r="F11" s="2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3:18" ht="23.25">
      <c r="C12" s="302"/>
      <c r="D12" s="100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3:18" ht="23.25">
      <c r="C13" s="302"/>
      <c r="D13" s="100"/>
      <c r="E13" s="31"/>
      <c r="F13" s="2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3:18" ht="23.25">
      <c r="C14" s="302"/>
      <c r="D14" s="100"/>
      <c r="E14" s="31"/>
      <c r="F14" s="2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3:18" ht="23.25">
      <c r="C15" s="302"/>
      <c r="D15" s="100"/>
      <c r="E15" s="31"/>
      <c r="F15" s="2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4:18" ht="18.75">
      <c r="D16" s="100"/>
      <c r="E16" s="31"/>
      <c r="F16" s="2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4:18" ht="18.75">
      <c r="D17" s="100"/>
      <c r="E17" s="31"/>
      <c r="F17" s="2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4:18" ht="18.75">
      <c r="D18" s="100"/>
      <c r="E18" s="31"/>
      <c r="F18" s="2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4:18" ht="18.75">
      <c r="D19" s="100"/>
      <c r="E19" s="31"/>
      <c r="F19" s="2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4:18" ht="18.75">
      <c r="D20" s="100"/>
      <c r="E20" s="31"/>
      <c r="F20" s="2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4:18" ht="18.75">
      <c r="D21" s="100"/>
      <c r="E21" s="31"/>
      <c r="F21" s="2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4:18" ht="18.75">
      <c r="D22" s="100"/>
      <c r="E22" s="31"/>
      <c r="F22" s="2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4:18" ht="18.75">
      <c r="D23" s="100"/>
      <c r="E23" s="31"/>
      <c r="F23" s="2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4:18" ht="18.75">
      <c r="D24" s="100"/>
      <c r="E24" s="31"/>
      <c r="F24" s="2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4:18" ht="18.75">
      <c r="D25" s="100"/>
      <c r="E25" s="31"/>
      <c r="F25" s="2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4:18" ht="18.75">
      <c r="D26" s="100"/>
      <c r="E26" s="31"/>
      <c r="F26" s="2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4:18" ht="18.75">
      <c r="D27" s="100"/>
      <c r="E27" s="31"/>
      <c r="F27" s="2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4:18" ht="21" customHeight="1">
      <c r="D28" s="100"/>
      <c r="E28" s="31"/>
      <c r="F28" s="2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5" t="s">
        <v>129</v>
      </c>
      <c r="R28" s="335"/>
    </row>
    <row r="29" spans="1:18" ht="23.25" customHeight="1">
      <c r="A29" s="335" t="s">
        <v>28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</row>
    <row r="30" spans="1:18" ht="21.75" customHeight="1">
      <c r="A30" s="335" t="str">
        <f>+'ผด 02 ยธ 1'!A54:R54</f>
        <v>แผนการดำเนินงาน  ประจำปีงบประมาณ พ.ศ. 2564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</row>
    <row r="31" spans="1:18" ht="20.25">
      <c r="A31" s="335" t="str">
        <f>+'ผด 02 ยธ 1'!A55:R55</f>
        <v>องค์การบริหารส่วนตำบลหนองโพ  อำเภอโพธาราม  จังหวัดราชบุรี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ht="18.75">
      <c r="J32" s="54"/>
    </row>
    <row r="33" spans="1:18" ht="20.25">
      <c r="A33" s="48" t="str">
        <f>+C7</f>
        <v>5.   ยุทธศาสตร์การพัฒนาด้านการส่งเสริมอนุรักษ์พลังงาน และทรัพยากรธรรมชาติ</v>
      </c>
      <c r="B33" s="35"/>
      <c r="C33" s="38"/>
      <c r="D33" s="102"/>
      <c r="E33" s="38"/>
      <c r="F33" s="38"/>
      <c r="G33" s="33"/>
      <c r="H33" s="33"/>
      <c r="I33" s="33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20.25">
      <c r="B34" s="336" t="s">
        <v>99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</row>
    <row r="35" spans="1:18" ht="18.75" customHeight="1">
      <c r="A35" s="337" t="s">
        <v>10</v>
      </c>
      <c r="B35" s="339" t="s">
        <v>38</v>
      </c>
      <c r="C35" s="49" t="s">
        <v>36</v>
      </c>
      <c r="D35" s="40" t="s">
        <v>0</v>
      </c>
      <c r="E35" s="41" t="s">
        <v>29</v>
      </c>
      <c r="F35" s="41" t="s">
        <v>30</v>
      </c>
      <c r="G35" s="339" t="str">
        <f>+'ผด 02 ยธ 1'!G58:I58</f>
        <v>พ.ศ. 2563</v>
      </c>
      <c r="H35" s="339"/>
      <c r="I35" s="339"/>
      <c r="J35" s="339" t="str">
        <f>+'ผด 02 ยธ 1'!J58:R58</f>
        <v>พ.ศ. 2564</v>
      </c>
      <c r="K35" s="339"/>
      <c r="L35" s="339"/>
      <c r="M35" s="339"/>
      <c r="N35" s="339"/>
      <c r="O35" s="339"/>
      <c r="P35" s="339"/>
      <c r="Q35" s="339"/>
      <c r="R35" s="339"/>
    </row>
    <row r="36" spans="1:18" ht="37.5">
      <c r="A36" s="338"/>
      <c r="B36" s="339"/>
      <c r="C36" s="50" t="s">
        <v>37</v>
      </c>
      <c r="D36" s="42" t="s">
        <v>6</v>
      </c>
      <c r="E36" s="43" t="s">
        <v>25</v>
      </c>
      <c r="F36" s="43" t="s">
        <v>35</v>
      </c>
      <c r="G36" s="44" t="s">
        <v>11</v>
      </c>
      <c r="H36" s="44" t="s">
        <v>12</v>
      </c>
      <c r="I36" s="44" t="s">
        <v>13</v>
      </c>
      <c r="J36" s="44" t="s">
        <v>14</v>
      </c>
      <c r="K36" s="44" t="s">
        <v>15</v>
      </c>
      <c r="L36" s="44" t="s">
        <v>16</v>
      </c>
      <c r="M36" s="44" t="s">
        <v>17</v>
      </c>
      <c r="N36" s="44" t="s">
        <v>18</v>
      </c>
      <c r="O36" s="44" t="s">
        <v>19</v>
      </c>
      <c r="P36" s="44" t="s">
        <v>20</v>
      </c>
      <c r="Q36" s="44" t="s">
        <v>21</v>
      </c>
      <c r="R36" s="44" t="s">
        <v>22</v>
      </c>
    </row>
    <row r="37" spans="1:25" s="128" customFormat="1" ht="18.75">
      <c r="A37" s="5">
        <v>1</v>
      </c>
      <c r="B37" s="6" t="s">
        <v>334</v>
      </c>
      <c r="C37" s="24" t="s">
        <v>335</v>
      </c>
      <c r="D37" s="7">
        <v>20000</v>
      </c>
      <c r="E37" s="5" t="s">
        <v>69</v>
      </c>
      <c r="F37" s="7" t="s">
        <v>153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T37" s="112" t="s">
        <v>189</v>
      </c>
      <c r="U37" s="112" t="s">
        <v>174</v>
      </c>
      <c r="V37" s="112">
        <v>109</v>
      </c>
      <c r="W37" s="112"/>
      <c r="X37" s="112"/>
      <c r="Y37" s="20"/>
    </row>
    <row r="38" spans="1:25" s="128" customFormat="1" ht="18.75" customHeight="1">
      <c r="A38" s="2"/>
      <c r="B38" s="29" t="s">
        <v>337</v>
      </c>
      <c r="C38" s="29" t="s">
        <v>336</v>
      </c>
      <c r="D38" s="145" t="s">
        <v>215</v>
      </c>
      <c r="E38" s="2" t="s">
        <v>32</v>
      </c>
      <c r="F38" s="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T38" s="112" t="s">
        <v>190</v>
      </c>
      <c r="U38" s="112" t="s">
        <v>174</v>
      </c>
      <c r="V38" s="112">
        <v>135</v>
      </c>
      <c r="W38" s="112" t="s">
        <v>10</v>
      </c>
      <c r="X38" s="112">
        <v>1</v>
      </c>
      <c r="Y38" s="20"/>
    </row>
    <row r="39" spans="1:18" s="128" customFormat="1" ht="18.75">
      <c r="A39" s="2"/>
      <c r="B39" s="99"/>
      <c r="C39" s="29"/>
      <c r="D39" s="4"/>
      <c r="E39" s="2"/>
      <c r="F39" s="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24" s="128" customFormat="1" ht="18.75">
      <c r="A40" s="5">
        <v>2</v>
      </c>
      <c r="B40" s="6" t="s">
        <v>338</v>
      </c>
      <c r="C40" s="24" t="s">
        <v>100</v>
      </c>
      <c r="D40" s="7">
        <v>5000</v>
      </c>
      <c r="E40" s="5" t="s">
        <v>69</v>
      </c>
      <c r="F40" s="7" t="s">
        <v>153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T40" s="112" t="s">
        <v>189</v>
      </c>
      <c r="U40" s="112" t="s">
        <v>174</v>
      </c>
      <c r="V40" s="112">
        <v>108</v>
      </c>
      <c r="W40" s="112"/>
      <c r="X40" s="112"/>
    </row>
    <row r="41" spans="1:24" s="128" customFormat="1" ht="18.75" customHeight="1">
      <c r="A41" s="2"/>
      <c r="B41" s="99"/>
      <c r="C41" s="29" t="s">
        <v>101</v>
      </c>
      <c r="D41" s="145" t="s">
        <v>215</v>
      </c>
      <c r="E41" s="2" t="s">
        <v>32</v>
      </c>
      <c r="F41" s="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T41" s="112" t="s">
        <v>190</v>
      </c>
      <c r="U41" s="112" t="s">
        <v>174</v>
      </c>
      <c r="V41" s="112">
        <v>135</v>
      </c>
      <c r="W41" s="112" t="s">
        <v>10</v>
      </c>
      <c r="X41" s="112">
        <v>2</v>
      </c>
    </row>
    <row r="42" spans="1:18" s="128" customFormat="1" ht="18.75">
      <c r="A42" s="2"/>
      <c r="B42" s="99"/>
      <c r="C42" s="29" t="s">
        <v>151</v>
      </c>
      <c r="D42" s="4"/>
      <c r="E42" s="2"/>
      <c r="F42" s="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24" s="128" customFormat="1" ht="18.75">
      <c r="A43" s="5">
        <v>3</v>
      </c>
      <c r="B43" s="6" t="s">
        <v>102</v>
      </c>
      <c r="C43" s="24" t="s">
        <v>103</v>
      </c>
      <c r="D43" s="7">
        <v>30000</v>
      </c>
      <c r="E43" s="5" t="s">
        <v>69</v>
      </c>
      <c r="F43" s="7" t="s">
        <v>153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T43" s="112" t="s">
        <v>189</v>
      </c>
      <c r="U43" s="112" t="s">
        <v>174</v>
      </c>
      <c r="V43" s="112">
        <v>108</v>
      </c>
      <c r="W43" s="112"/>
      <c r="X43" s="112"/>
    </row>
    <row r="44" spans="1:24" s="128" customFormat="1" ht="18.75">
      <c r="A44" s="2"/>
      <c r="B44" s="99"/>
      <c r="C44" s="29" t="s">
        <v>104</v>
      </c>
      <c r="D44" s="145" t="s">
        <v>215</v>
      </c>
      <c r="E44" s="2" t="s">
        <v>32</v>
      </c>
      <c r="F44" s="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T44" s="112" t="s">
        <v>190</v>
      </c>
      <c r="U44" s="112" t="s">
        <v>174</v>
      </c>
      <c r="V44" s="112">
        <v>136</v>
      </c>
      <c r="W44" s="112" t="s">
        <v>10</v>
      </c>
      <c r="X44" s="112">
        <v>3</v>
      </c>
    </row>
    <row r="45" spans="1:18" s="128" customFormat="1" ht="18.75">
      <c r="A45" s="2"/>
      <c r="B45" s="99"/>
      <c r="C45" s="29" t="s">
        <v>105</v>
      </c>
      <c r="D45" s="4"/>
      <c r="E45" s="2"/>
      <c r="F45" s="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</row>
    <row r="46" spans="1:18" s="128" customFormat="1" ht="18.75">
      <c r="A46" s="2"/>
      <c r="B46" s="184"/>
      <c r="C46" s="3" t="s">
        <v>106</v>
      </c>
      <c r="D46" s="4"/>
      <c r="E46" s="2"/>
      <c r="F46" s="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1:18" s="128" customFormat="1" ht="18.75">
      <c r="A47" s="11"/>
      <c r="B47" s="18"/>
      <c r="C47" s="28" t="s">
        <v>151</v>
      </c>
      <c r="D47" s="13"/>
      <c r="E47" s="11"/>
      <c r="F47" s="13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8" s="130" customFormat="1" ht="18.75">
      <c r="A48" s="96" t="s">
        <v>1</v>
      </c>
      <c r="B48" s="96">
        <v>3</v>
      </c>
      <c r="C48" s="97" t="s">
        <v>38</v>
      </c>
      <c r="D48" s="98">
        <f>+D43+D40+D37</f>
        <v>55000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spans="4:10" s="112" customFormat="1" ht="15.75">
      <c r="D49" s="155"/>
      <c r="F49" s="153"/>
      <c r="J49" s="190"/>
    </row>
    <row r="50" spans="4:10" s="112" customFormat="1" ht="15.75">
      <c r="D50" s="155"/>
      <c r="F50" s="153"/>
      <c r="J50" s="190"/>
    </row>
    <row r="51" spans="4:10" s="112" customFormat="1" ht="15.75">
      <c r="D51" s="155"/>
      <c r="F51" s="153"/>
      <c r="J51" s="190"/>
    </row>
    <row r="52" spans="4:10" s="112" customFormat="1" ht="15.75">
      <c r="D52" s="155"/>
      <c r="F52" s="153"/>
      <c r="J52" s="190"/>
    </row>
    <row r="53" spans="4:10" s="112" customFormat="1" ht="15.75">
      <c r="D53" s="155"/>
      <c r="F53" s="153"/>
      <c r="J53" s="190"/>
    </row>
    <row r="54" spans="4:10" s="112" customFormat="1" ht="15.75">
      <c r="D54" s="155"/>
      <c r="F54" s="153"/>
      <c r="J54" s="190"/>
    </row>
    <row r="55" spans="4:10" s="112" customFormat="1" ht="15.75">
      <c r="D55" s="155"/>
      <c r="F55" s="153"/>
      <c r="J55" s="190"/>
    </row>
    <row r="56" spans="4:18" s="112" customFormat="1" ht="15.75">
      <c r="D56" s="155"/>
      <c r="F56" s="153"/>
      <c r="J56" s="190"/>
      <c r="Q56" s="112" t="s">
        <v>174</v>
      </c>
      <c r="R56" s="112">
        <f>1+'ผด02 ยธ 4'!R83</f>
        <v>29</v>
      </c>
    </row>
    <row r="118" spans="11:12" ht="18.75">
      <c r="K118" s="314"/>
      <c r="L118" s="314"/>
    </row>
    <row r="164" spans="11:12" ht="18.75">
      <c r="K164" s="314"/>
      <c r="L164" s="314"/>
    </row>
    <row r="187" spans="11:12" ht="18.75">
      <c r="K187" s="314"/>
      <c r="L187" s="314"/>
    </row>
    <row r="210" spans="11:12" ht="18.75">
      <c r="K210" s="314"/>
      <c r="L210" s="314"/>
    </row>
    <row r="237" spans="11:12" ht="18.75">
      <c r="K237" s="314"/>
      <c r="L237" s="314"/>
    </row>
    <row r="261" spans="11:12" ht="18.75">
      <c r="K261" s="314"/>
      <c r="L261" s="314"/>
    </row>
    <row r="306" spans="11:12" ht="18.75">
      <c r="K306" s="314"/>
      <c r="L306" s="314"/>
    </row>
    <row r="329" spans="11:12" ht="18.75">
      <c r="K329" s="314"/>
      <c r="L329" s="314"/>
    </row>
    <row r="361" spans="11:12" ht="18.75">
      <c r="K361" s="315"/>
      <c r="L361" s="315"/>
    </row>
    <row r="375" spans="11:12" ht="18.75">
      <c r="K375" s="314"/>
      <c r="L375" s="314"/>
    </row>
    <row r="398" spans="11:12" ht="18.75">
      <c r="K398" s="314"/>
      <c r="L398" s="314"/>
    </row>
    <row r="421" spans="11:12" ht="18.75">
      <c r="K421" s="314"/>
      <c r="L421" s="314"/>
    </row>
    <row r="467" spans="11:12" ht="18.75">
      <c r="K467" s="314"/>
      <c r="L467" s="314"/>
    </row>
    <row r="490" spans="11:12" ht="18.75">
      <c r="K490" s="314"/>
      <c r="L490" s="314"/>
    </row>
    <row r="513" spans="11:12" ht="18.75">
      <c r="K513" s="314"/>
      <c r="L513" s="314"/>
    </row>
    <row r="536" spans="11:12" ht="18.75">
      <c r="K536" s="314"/>
      <c r="L536" s="314"/>
    </row>
    <row r="559" spans="11:12" ht="18.75">
      <c r="K559" s="314"/>
      <c r="L559" s="314"/>
    </row>
    <row r="582" spans="11:12" ht="18.75">
      <c r="K582" s="314"/>
      <c r="L582" s="314"/>
    </row>
    <row r="605" spans="11:12" ht="18.75">
      <c r="K605" s="314"/>
      <c r="L605" s="314"/>
    </row>
    <row r="628" spans="11:12" ht="18.75">
      <c r="K628" s="314"/>
      <c r="L628" s="314"/>
    </row>
  </sheetData>
  <sheetProtection/>
  <mergeCells count="9">
    <mergeCell ref="J35:R35"/>
    <mergeCell ref="Q28:R28"/>
    <mergeCell ref="A29:R29"/>
    <mergeCell ref="A30:R30"/>
    <mergeCell ref="A31:R31"/>
    <mergeCell ref="B34:R34"/>
    <mergeCell ref="A35:A36"/>
    <mergeCell ref="B35:B36"/>
    <mergeCell ref="G35:I35"/>
  </mergeCells>
  <printOptions/>
  <pageMargins left="0.5511811023622047" right="0.11811023622047245" top="0.3937007874015748" bottom="0.35433070866141736" header="0.31496062992125984" footer="0.1968503937007874"/>
  <pageSetup horizontalDpi="600" verticalDpi="600" orientation="landscape" paperSize="9" r:id="rId3"/>
  <headerFooter>
    <oddFooter>&amp;R&amp;G &amp;"TH SarabunIT๙,ตัวเอียง"&amp;12แผนการดำเนินงาน ประจำปีงบประมาณ พ.ศ. 2564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49"/>
  <sheetViews>
    <sheetView showGridLines="0" view="pageBreakPreview" zoomScale="110" zoomScaleSheetLayoutView="110" zoomScalePageLayoutView="0" workbookViewId="0" topLeftCell="C91">
      <selection activeCell="S91" sqref="S1:Z16384"/>
    </sheetView>
  </sheetViews>
  <sheetFormatPr defaultColWidth="9.140625" defaultRowHeight="12.75"/>
  <cols>
    <col min="1" max="1" width="5.7109375" style="20" customWidth="1"/>
    <col min="2" max="2" width="27.57421875" style="20" customWidth="1"/>
    <col min="3" max="3" width="28.7109375" style="20" customWidth="1"/>
    <col min="4" max="4" width="11.28125" style="101" customWidth="1"/>
    <col min="5" max="5" width="10.57421875" style="20" customWidth="1"/>
    <col min="6" max="6" width="10.7109375" style="31" customWidth="1"/>
    <col min="7" max="9" width="3.8515625" style="20" customWidth="1"/>
    <col min="10" max="10" width="3.8515625" style="189" customWidth="1"/>
    <col min="11" max="18" width="3.8515625" style="20" customWidth="1"/>
    <col min="19" max="19" width="0.9921875" style="20" customWidth="1"/>
    <col min="20" max="20" width="7.7109375" style="20" customWidth="1"/>
    <col min="21" max="21" width="4.140625" style="20" customWidth="1"/>
    <col min="22" max="22" width="3.8515625" style="20" customWidth="1"/>
    <col min="23" max="23" width="5.7109375" style="20" customWidth="1"/>
    <col min="24" max="24" width="3.7109375" style="20" customWidth="1"/>
    <col min="25" max="16384" width="9.140625" style="20" customWidth="1"/>
  </cols>
  <sheetData>
    <row r="1" spans="4:18" ht="18.75">
      <c r="D1" s="100"/>
      <c r="E1" s="31"/>
      <c r="F1" s="2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4:18" ht="18.75">
      <c r="D2" s="100"/>
      <c r="E2" s="31"/>
      <c r="F2" s="20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4:18" ht="18.75">
      <c r="D3" s="100"/>
      <c r="E3" s="31"/>
      <c r="F3" s="2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4:18" ht="18.75">
      <c r="D4" s="100"/>
      <c r="E4" s="31"/>
      <c r="F4" s="2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4:18" ht="18.75">
      <c r="D5" s="100"/>
      <c r="E5" s="31"/>
      <c r="F5" s="2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4:18" ht="18.75">
      <c r="D6" s="100"/>
      <c r="E6" s="31"/>
      <c r="F6" s="2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8" ht="26.25">
      <c r="C7" s="300" t="s">
        <v>107</v>
      </c>
      <c r="D7" s="100"/>
      <c r="E7" s="31"/>
      <c r="F7" s="2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4:18" ht="18.75">
      <c r="D8" s="100"/>
      <c r="E8" s="31"/>
      <c r="F8" s="2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3:18" ht="23.25">
      <c r="C9" s="301" t="s">
        <v>42</v>
      </c>
      <c r="D9" s="100"/>
      <c r="E9" s="31"/>
      <c r="F9" s="2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3:18" ht="23.25">
      <c r="C10" s="302" t="s">
        <v>108</v>
      </c>
      <c r="D10" s="100"/>
      <c r="E10" s="31"/>
      <c r="F10" s="2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3:18" ht="23.25">
      <c r="C11" s="302" t="s">
        <v>112</v>
      </c>
      <c r="D11" s="100"/>
      <c r="E11" s="31"/>
      <c r="F11" s="2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3:18" ht="23.25">
      <c r="C12" s="302" t="s">
        <v>122</v>
      </c>
      <c r="D12" s="100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3:18" ht="23.25">
      <c r="C13" s="302" t="s">
        <v>123</v>
      </c>
      <c r="D13" s="100"/>
      <c r="E13" s="31"/>
      <c r="F13" s="2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3:18" ht="23.25">
      <c r="C14" s="302"/>
      <c r="D14" s="100"/>
      <c r="E14" s="31"/>
      <c r="F14" s="2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3:18" ht="23.25">
      <c r="C15" s="302"/>
      <c r="D15" s="100"/>
      <c r="E15" s="31"/>
      <c r="F15" s="2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4:18" ht="18.75">
      <c r="D16" s="100"/>
      <c r="E16" s="31"/>
      <c r="F16" s="2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4:18" ht="18.75">
      <c r="D17" s="100"/>
      <c r="E17" s="31"/>
      <c r="F17" s="2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4:18" ht="18.75">
      <c r="D18" s="100"/>
      <c r="E18" s="31"/>
      <c r="F18" s="2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4:18" ht="18.75">
      <c r="D19" s="100"/>
      <c r="E19" s="31"/>
      <c r="F19" s="2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4:18" ht="18.75">
      <c r="D20" s="100"/>
      <c r="E20" s="31"/>
      <c r="F20" s="2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4:18" ht="18.75">
      <c r="D21" s="100"/>
      <c r="E21" s="31"/>
      <c r="F21" s="2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4:18" ht="18.75">
      <c r="D22" s="100"/>
      <c r="E22" s="31"/>
      <c r="F22" s="2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4:18" ht="18.75">
      <c r="D23" s="100"/>
      <c r="E23" s="31"/>
      <c r="F23" s="2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4:18" ht="18.75">
      <c r="D24" s="100"/>
      <c r="E24" s="31"/>
      <c r="F24" s="2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4:18" ht="18.75">
      <c r="D25" s="100"/>
      <c r="E25" s="31"/>
      <c r="F25" s="2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4:18" ht="18.75">
      <c r="D26" s="100"/>
      <c r="E26" s="31"/>
      <c r="F26" s="2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4:18" ht="18.75">
      <c r="D27" s="100"/>
      <c r="E27" s="31"/>
      <c r="F27" s="2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4:18" ht="21" customHeight="1">
      <c r="D28" s="100"/>
      <c r="E28" s="31"/>
      <c r="F28" s="2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5" t="s">
        <v>129</v>
      </c>
      <c r="R28" s="335"/>
    </row>
    <row r="29" spans="1:18" ht="23.25" customHeight="1">
      <c r="A29" s="335" t="s">
        <v>28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</row>
    <row r="30" spans="1:18" ht="21.75" customHeight="1">
      <c r="A30" s="335" t="str">
        <f>+'ผด 02 ยธ 1'!A54:R54</f>
        <v>แผนการดำเนินงาน  ประจำปีงบประมาณ พ.ศ. 2564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</row>
    <row r="31" spans="1:18" ht="20.25">
      <c r="A31" s="335" t="str">
        <f>+'ผด 02 ยธ 1'!A55:R55</f>
        <v>องค์การบริหารส่วนตำบลหนองโพ  อำเภอโพธาราม  จังหวัดราชบุรี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spans="1:18" ht="20.25">
      <c r="A32" s="48" t="str">
        <f>+C7</f>
        <v>6.   ยุทธศาสตร์การพัฒนาด้านการจัดระเบียบชุมชน/สังคม และการรักษาความสงบเรียบร้อย</v>
      </c>
      <c r="B32" s="35"/>
      <c r="C32" s="38"/>
      <c r="D32" s="102"/>
      <c r="E32" s="38"/>
      <c r="F32" s="38"/>
      <c r="G32" s="33"/>
      <c r="H32" s="33"/>
      <c r="I32" s="33"/>
      <c r="J32" s="31"/>
      <c r="K32" s="31"/>
      <c r="L32" s="31"/>
      <c r="M32" s="31"/>
      <c r="N32" s="31"/>
      <c r="O32" s="31"/>
      <c r="P32" s="31"/>
      <c r="Q32" s="31"/>
      <c r="R32" s="31"/>
    </row>
    <row r="33" spans="2:18" ht="20.25">
      <c r="B33" s="336" t="s">
        <v>108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</row>
    <row r="34" spans="1:18" ht="18.75" customHeight="1">
      <c r="A34" s="337" t="s">
        <v>10</v>
      </c>
      <c r="B34" s="339" t="s">
        <v>38</v>
      </c>
      <c r="C34" s="49" t="s">
        <v>36</v>
      </c>
      <c r="D34" s="40" t="s">
        <v>0</v>
      </c>
      <c r="E34" s="41" t="s">
        <v>29</v>
      </c>
      <c r="F34" s="41" t="s">
        <v>30</v>
      </c>
      <c r="G34" s="339" t="str">
        <f>+'ผด 02 ยธ 1'!G58:I58</f>
        <v>พ.ศ. 2563</v>
      </c>
      <c r="H34" s="339"/>
      <c r="I34" s="339"/>
      <c r="J34" s="339" t="str">
        <f>+'ผด 02 ยธ 1'!J58:R58</f>
        <v>พ.ศ. 2564</v>
      </c>
      <c r="K34" s="339"/>
      <c r="L34" s="339"/>
      <c r="M34" s="339"/>
      <c r="N34" s="339"/>
      <c r="O34" s="339"/>
      <c r="P34" s="339"/>
      <c r="Q34" s="339"/>
      <c r="R34" s="339"/>
    </row>
    <row r="35" spans="1:18" ht="37.5">
      <c r="A35" s="338"/>
      <c r="B35" s="339"/>
      <c r="C35" s="50" t="s">
        <v>37</v>
      </c>
      <c r="D35" s="42" t="s">
        <v>6</v>
      </c>
      <c r="E35" s="43" t="s">
        <v>25</v>
      </c>
      <c r="F35" s="43" t="s">
        <v>35</v>
      </c>
      <c r="G35" s="44" t="s">
        <v>11</v>
      </c>
      <c r="H35" s="44" t="s">
        <v>12</v>
      </c>
      <c r="I35" s="44" t="s">
        <v>13</v>
      </c>
      <c r="J35" s="44" t="s">
        <v>14</v>
      </c>
      <c r="K35" s="44" t="s">
        <v>15</v>
      </c>
      <c r="L35" s="44" t="s">
        <v>16</v>
      </c>
      <c r="M35" s="44" t="s">
        <v>17</v>
      </c>
      <c r="N35" s="44" t="s">
        <v>18</v>
      </c>
      <c r="O35" s="44" t="s">
        <v>19</v>
      </c>
      <c r="P35" s="44" t="s">
        <v>20</v>
      </c>
      <c r="Q35" s="44" t="s">
        <v>21</v>
      </c>
      <c r="R35" s="44" t="s">
        <v>22</v>
      </c>
    </row>
    <row r="36" spans="1:24" s="128" customFormat="1" ht="18.75">
      <c r="A36" s="5">
        <v>1</v>
      </c>
      <c r="B36" s="6" t="s">
        <v>109</v>
      </c>
      <c r="C36" s="24" t="s">
        <v>441</v>
      </c>
      <c r="D36" s="7">
        <v>420000</v>
      </c>
      <c r="E36" s="5" t="s">
        <v>33</v>
      </c>
      <c r="F36" s="7" t="s">
        <v>153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T36" s="112" t="s">
        <v>189</v>
      </c>
      <c r="U36" s="112" t="s">
        <v>174</v>
      </c>
      <c r="V36" s="112">
        <v>58</v>
      </c>
      <c r="W36" s="112"/>
      <c r="X36" s="112"/>
    </row>
    <row r="37" spans="1:24" s="128" customFormat="1" ht="18.75">
      <c r="A37" s="2"/>
      <c r="B37" s="99"/>
      <c r="C37" s="29" t="s">
        <v>194</v>
      </c>
      <c r="D37" s="224" t="s">
        <v>215</v>
      </c>
      <c r="E37" s="2"/>
      <c r="F37" s="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T37" s="112" t="s">
        <v>190</v>
      </c>
      <c r="U37" s="112" t="s">
        <v>174</v>
      </c>
      <c r="V37" s="112">
        <v>142</v>
      </c>
      <c r="W37" s="112" t="s">
        <v>10</v>
      </c>
      <c r="X37" s="112">
        <v>2</v>
      </c>
    </row>
    <row r="38" spans="1:18" s="128" customFormat="1" ht="18.75" customHeight="1">
      <c r="A38" s="2"/>
      <c r="B38" s="99"/>
      <c r="C38" s="29" t="s">
        <v>195</v>
      </c>
      <c r="D38" s="4"/>
      <c r="E38" s="2"/>
      <c r="F38" s="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128" customFormat="1" ht="18.75" customHeight="1">
      <c r="A39" s="11"/>
      <c r="B39" s="18"/>
      <c r="C39" s="28" t="s">
        <v>196</v>
      </c>
      <c r="D39" s="13"/>
      <c r="E39" s="11"/>
      <c r="F39" s="13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24" s="128" customFormat="1" ht="18.75">
      <c r="A40" s="5">
        <v>2</v>
      </c>
      <c r="B40" s="6" t="s">
        <v>360</v>
      </c>
      <c r="C40" s="24" t="s">
        <v>361</v>
      </c>
      <c r="D40" s="7">
        <v>20000</v>
      </c>
      <c r="E40" s="5" t="s">
        <v>33</v>
      </c>
      <c r="F40" s="7" t="s">
        <v>153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T40" s="112" t="s">
        <v>189</v>
      </c>
      <c r="U40" s="112" t="s">
        <v>174</v>
      </c>
      <c r="V40" s="112">
        <v>58</v>
      </c>
      <c r="W40" s="112"/>
      <c r="X40" s="112"/>
    </row>
    <row r="41" spans="1:24" s="128" customFormat="1" ht="18.75">
      <c r="A41" s="2"/>
      <c r="B41" s="99"/>
      <c r="C41" s="29" t="s">
        <v>362</v>
      </c>
      <c r="D41" s="224" t="s">
        <v>215</v>
      </c>
      <c r="E41" s="2"/>
      <c r="F41" s="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T41" s="112" t="s">
        <v>190</v>
      </c>
      <c r="U41" s="112" t="s">
        <v>174</v>
      </c>
      <c r="V41" s="112">
        <v>142</v>
      </c>
      <c r="W41" s="112" t="s">
        <v>10</v>
      </c>
      <c r="X41" s="112">
        <v>3</v>
      </c>
    </row>
    <row r="42" spans="1:18" s="128" customFormat="1" ht="18.75">
      <c r="A42" s="11"/>
      <c r="B42" s="122"/>
      <c r="C42" s="28"/>
      <c r="D42" s="142"/>
      <c r="E42" s="11"/>
      <c r="F42" s="143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24" s="128" customFormat="1" ht="18.75">
      <c r="A43" s="5">
        <v>3</v>
      </c>
      <c r="B43" s="6" t="s">
        <v>110</v>
      </c>
      <c r="C43" s="24" t="s">
        <v>111</v>
      </c>
      <c r="D43" s="7">
        <v>20000</v>
      </c>
      <c r="E43" s="5" t="s">
        <v>33</v>
      </c>
      <c r="F43" s="7" t="s">
        <v>153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T43" s="112" t="s">
        <v>189</v>
      </c>
      <c r="U43" s="112" t="s">
        <v>174</v>
      </c>
      <c r="V43" s="112">
        <v>58</v>
      </c>
      <c r="W43" s="112"/>
      <c r="X43" s="112"/>
    </row>
    <row r="44" spans="1:24" s="128" customFormat="1" ht="18.75">
      <c r="A44" s="2"/>
      <c r="B44" s="99"/>
      <c r="C44" s="29" t="s">
        <v>363</v>
      </c>
      <c r="D44" s="224" t="s">
        <v>215</v>
      </c>
      <c r="E44" s="2"/>
      <c r="F44" s="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T44" s="112" t="s">
        <v>190</v>
      </c>
      <c r="U44" s="112" t="s">
        <v>174</v>
      </c>
      <c r="V44" s="112">
        <v>142</v>
      </c>
      <c r="W44" s="112" t="s">
        <v>10</v>
      </c>
      <c r="X44" s="112">
        <v>4</v>
      </c>
    </row>
    <row r="45" spans="1:18" s="128" customFormat="1" ht="18.75">
      <c r="A45" s="11"/>
      <c r="B45" s="122"/>
      <c r="C45" s="28"/>
      <c r="D45" s="142"/>
      <c r="E45" s="11"/>
      <c r="F45" s="143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8" s="130" customFormat="1" ht="18.75">
      <c r="A46" s="96" t="s">
        <v>1</v>
      </c>
      <c r="B46" s="96">
        <v>3</v>
      </c>
      <c r="C46" s="97" t="s">
        <v>38</v>
      </c>
      <c r="D46" s="98">
        <f>SUM(D36:D45)</f>
        <v>460000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spans="1:18" s="128" customFormat="1" ht="18.75">
      <c r="A47" s="125"/>
      <c r="B47" s="176"/>
      <c r="C47" s="194"/>
      <c r="D47" s="107"/>
      <c r="E47" s="125"/>
      <c r="F47" s="107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</row>
    <row r="48" spans="1:18" s="128" customFormat="1" ht="18.75">
      <c r="A48" s="125"/>
      <c r="B48" s="176"/>
      <c r="C48" s="194"/>
      <c r="D48" s="107"/>
      <c r="E48" s="125"/>
      <c r="F48" s="107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</row>
    <row r="49" spans="1:18" s="128" customFormat="1" ht="18.75">
      <c r="A49" s="125"/>
      <c r="B49" s="176"/>
      <c r="C49" s="194"/>
      <c r="D49" s="107"/>
      <c r="E49" s="125"/>
      <c r="F49" s="107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</row>
    <row r="50" spans="1:18" s="128" customFormat="1" ht="18.75">
      <c r="A50" s="125"/>
      <c r="B50" s="176"/>
      <c r="C50" s="194"/>
      <c r="D50" s="107"/>
      <c r="E50" s="125"/>
      <c r="F50" s="107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</row>
    <row r="51" spans="1:18" s="128" customFormat="1" ht="18.75">
      <c r="A51" s="125"/>
      <c r="B51" s="176"/>
      <c r="C51" s="194"/>
      <c r="D51" s="107"/>
      <c r="E51" s="125"/>
      <c r="F51" s="107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</row>
    <row r="52" spans="1:18" s="128" customFormat="1" ht="18.75">
      <c r="A52" s="125"/>
      <c r="B52" s="176"/>
      <c r="C52" s="194"/>
      <c r="D52" s="107"/>
      <c r="E52" s="125"/>
      <c r="F52" s="107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</row>
    <row r="53" spans="1:18" s="128" customFormat="1" ht="18.75">
      <c r="A53" s="125"/>
      <c r="B53" s="176"/>
      <c r="C53" s="194"/>
      <c r="D53" s="107"/>
      <c r="E53" s="125"/>
      <c r="F53" s="107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</row>
    <row r="54" spans="1:18" s="128" customFormat="1" ht="18.75">
      <c r="A54" s="125"/>
      <c r="B54" s="176"/>
      <c r="C54" s="194"/>
      <c r="D54" s="107"/>
      <c r="E54" s="125"/>
      <c r="F54" s="107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</row>
    <row r="55" spans="1:18" s="128" customFormat="1" ht="18.75">
      <c r="A55" s="125"/>
      <c r="B55" s="176"/>
      <c r="C55" s="194"/>
      <c r="D55" s="107"/>
      <c r="E55" s="125"/>
      <c r="F55" s="107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112" t="s">
        <v>174</v>
      </c>
      <c r="R55" s="112">
        <f>1+'ผด02 ยธ 5'!R56</f>
        <v>30</v>
      </c>
    </row>
    <row r="56" spans="4:18" ht="21" customHeight="1">
      <c r="D56" s="100"/>
      <c r="E56" s="31"/>
      <c r="F56" s="2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35" t="s">
        <v>129</v>
      </c>
      <c r="R56" s="335"/>
    </row>
    <row r="57" spans="1:18" ht="23.25" customHeight="1">
      <c r="A57" s="335" t="s">
        <v>28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</row>
    <row r="58" spans="1:18" ht="21.75" customHeight="1">
      <c r="A58" s="335" t="str">
        <f>+A30</f>
        <v>แผนการดำเนินงาน  ประจำปีงบประมาณ พ.ศ. 2564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</row>
    <row r="59" spans="1:18" ht="20.25">
      <c r="A59" s="335" t="str">
        <f>+A31</f>
        <v>องค์การบริหารส่วนตำบลหนองโพ  อำเภอโพธาราม  จังหวัดราชบุรี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</row>
    <row r="60" spans="1:18" ht="20.25">
      <c r="A60" s="48" t="str">
        <f>+A32</f>
        <v>6.   ยุทธศาสตร์การพัฒนาด้านการจัดระเบียบชุมชน/สังคม และการรักษาความสงบเรียบร้อย</v>
      </c>
      <c r="B60" s="35"/>
      <c r="C60" s="38"/>
      <c r="D60" s="102"/>
      <c r="E60" s="38"/>
      <c r="F60" s="38"/>
      <c r="G60" s="33"/>
      <c r="H60" s="33"/>
      <c r="I60" s="33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20.25">
      <c r="A61" s="113"/>
      <c r="B61" s="336" t="s">
        <v>358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</row>
    <row r="62" spans="1:18" s="55" customFormat="1" ht="23.25" customHeight="1">
      <c r="A62" s="344" t="s">
        <v>10</v>
      </c>
      <c r="B62" s="339" t="s">
        <v>38</v>
      </c>
      <c r="C62" s="115" t="s">
        <v>36</v>
      </c>
      <c r="D62" s="40" t="s">
        <v>0</v>
      </c>
      <c r="E62" s="41" t="s">
        <v>29</v>
      </c>
      <c r="F62" s="41" t="s">
        <v>30</v>
      </c>
      <c r="G62" s="339" t="str">
        <f>+'ผด02 ยธ 5'!G35:I35</f>
        <v>พ.ศ. 2563</v>
      </c>
      <c r="H62" s="339"/>
      <c r="I62" s="339"/>
      <c r="J62" s="339" t="str">
        <f>+'ผด02 ยธ 5'!J35:R35</f>
        <v>พ.ศ. 2564</v>
      </c>
      <c r="K62" s="339"/>
      <c r="L62" s="339"/>
      <c r="M62" s="339"/>
      <c r="N62" s="339"/>
      <c r="O62" s="339"/>
      <c r="P62" s="339"/>
      <c r="Q62" s="339"/>
      <c r="R62" s="339"/>
    </row>
    <row r="63" spans="1:18" s="55" customFormat="1" ht="37.5">
      <c r="A63" s="345"/>
      <c r="B63" s="339"/>
      <c r="C63" s="116" t="s">
        <v>37</v>
      </c>
      <c r="D63" s="42" t="s">
        <v>6</v>
      </c>
      <c r="E63" s="43" t="s">
        <v>25</v>
      </c>
      <c r="F63" s="43" t="s">
        <v>35</v>
      </c>
      <c r="G63" s="44" t="s">
        <v>11</v>
      </c>
      <c r="H63" s="44" t="s">
        <v>12</v>
      </c>
      <c r="I63" s="44" t="s">
        <v>13</v>
      </c>
      <c r="J63" s="44" t="s">
        <v>14</v>
      </c>
      <c r="K63" s="44" t="s">
        <v>15</v>
      </c>
      <c r="L63" s="44" t="s">
        <v>16</v>
      </c>
      <c r="M63" s="44" t="s">
        <v>17</v>
      </c>
      <c r="N63" s="44" t="s">
        <v>18</v>
      </c>
      <c r="O63" s="44" t="s">
        <v>19</v>
      </c>
      <c r="P63" s="44" t="s">
        <v>20</v>
      </c>
      <c r="Q63" s="44" t="s">
        <v>21</v>
      </c>
      <c r="R63" s="44" t="s">
        <v>22</v>
      </c>
    </row>
    <row r="64" spans="1:24" ht="18.75">
      <c r="A64" s="25">
        <v>1</v>
      </c>
      <c r="B64" s="147" t="s">
        <v>271</v>
      </c>
      <c r="C64" s="21" t="s">
        <v>273</v>
      </c>
      <c r="D64" s="45">
        <v>40000</v>
      </c>
      <c r="E64" s="5" t="s">
        <v>32</v>
      </c>
      <c r="F64" s="14" t="s">
        <v>153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s="112" t="s">
        <v>189</v>
      </c>
      <c r="U64" s="112" t="s">
        <v>174</v>
      </c>
      <c r="V64" s="112">
        <v>74</v>
      </c>
      <c r="W64" s="112"/>
      <c r="X64" s="112"/>
    </row>
    <row r="65" spans="1:24" ht="18.75">
      <c r="A65" s="26"/>
      <c r="B65" s="126" t="s">
        <v>272</v>
      </c>
      <c r="C65" s="22" t="s">
        <v>274</v>
      </c>
      <c r="D65" s="151" t="s">
        <v>215</v>
      </c>
      <c r="E65" s="2"/>
      <c r="F65" s="14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112" t="s">
        <v>190</v>
      </c>
      <c r="U65" s="112" t="s">
        <v>174</v>
      </c>
      <c r="V65" s="112">
        <v>144</v>
      </c>
      <c r="W65" s="112" t="s">
        <v>10</v>
      </c>
      <c r="X65" s="112">
        <v>2</v>
      </c>
    </row>
    <row r="66" spans="1:18" ht="18.75">
      <c r="A66" s="26"/>
      <c r="B66" s="126"/>
      <c r="C66" s="22" t="s">
        <v>275</v>
      </c>
      <c r="D66" s="127"/>
      <c r="E66" s="2"/>
      <c r="F66" s="4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8.75">
      <c r="A67" s="26"/>
      <c r="B67" s="126"/>
      <c r="C67" s="3" t="s">
        <v>276</v>
      </c>
      <c r="D67" s="15"/>
      <c r="E67" s="2"/>
      <c r="F67" s="2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8.75">
      <c r="A68" s="27"/>
      <c r="B68" s="149"/>
      <c r="C68" s="150" t="s">
        <v>277</v>
      </c>
      <c r="D68" s="119"/>
      <c r="E68" s="11"/>
      <c r="F68" s="146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4" s="128" customFormat="1" ht="18.75">
      <c r="A69" s="5">
        <v>2</v>
      </c>
      <c r="B69" s="6" t="s">
        <v>113</v>
      </c>
      <c r="C69" s="24" t="s">
        <v>116</v>
      </c>
      <c r="D69" s="7">
        <v>10000</v>
      </c>
      <c r="E69" s="5" t="s">
        <v>32</v>
      </c>
      <c r="F69" s="14" t="s">
        <v>153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T69" s="112" t="s">
        <v>189</v>
      </c>
      <c r="U69" s="112" t="s">
        <v>174</v>
      </c>
      <c r="V69" s="112">
        <v>74</v>
      </c>
      <c r="W69" s="112"/>
      <c r="X69" s="112"/>
    </row>
    <row r="70" spans="1:24" s="128" customFormat="1" ht="18.75">
      <c r="A70" s="2"/>
      <c r="B70" s="3"/>
      <c r="C70" s="29" t="s">
        <v>117</v>
      </c>
      <c r="D70" s="151" t="s">
        <v>215</v>
      </c>
      <c r="E70" s="2"/>
      <c r="F70" s="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T70" s="112" t="s">
        <v>190</v>
      </c>
      <c r="U70" s="112" t="s">
        <v>174</v>
      </c>
      <c r="V70" s="112">
        <v>145</v>
      </c>
      <c r="W70" s="112" t="s">
        <v>10</v>
      </c>
      <c r="X70" s="112">
        <v>6</v>
      </c>
    </row>
    <row r="71" spans="1:18" s="128" customFormat="1" ht="18.75">
      <c r="A71" s="2"/>
      <c r="B71" s="99"/>
      <c r="C71" s="29" t="s">
        <v>114</v>
      </c>
      <c r="D71" s="4"/>
      <c r="E71" s="2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24" s="128" customFormat="1" ht="18.75">
      <c r="A72" s="11"/>
      <c r="B72" s="18"/>
      <c r="C72" s="28" t="s">
        <v>115</v>
      </c>
      <c r="D72" s="13"/>
      <c r="E72" s="11"/>
      <c r="F72" s="13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T72" s="112"/>
      <c r="U72" s="112"/>
      <c r="V72" s="112"/>
      <c r="W72" s="112"/>
      <c r="X72" s="112"/>
    </row>
    <row r="73" spans="1:24" s="128" customFormat="1" ht="18.75">
      <c r="A73" s="5">
        <v>3</v>
      </c>
      <c r="B73" s="6" t="s">
        <v>442</v>
      </c>
      <c r="C73" s="24" t="s">
        <v>116</v>
      </c>
      <c r="D73" s="7">
        <v>60000</v>
      </c>
      <c r="E73" s="5" t="s">
        <v>32</v>
      </c>
      <c r="F73" s="14" t="s">
        <v>153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T73" s="112" t="s">
        <v>189</v>
      </c>
      <c r="U73" s="112" t="s">
        <v>174</v>
      </c>
      <c r="V73" s="112">
        <v>75</v>
      </c>
      <c r="W73" s="112"/>
      <c r="X73" s="112"/>
    </row>
    <row r="74" spans="1:24" s="128" customFormat="1" ht="18.75">
      <c r="A74" s="2"/>
      <c r="B74" s="3" t="s">
        <v>443</v>
      </c>
      <c r="C74" s="29" t="s">
        <v>117</v>
      </c>
      <c r="D74" s="151" t="s">
        <v>270</v>
      </c>
      <c r="E74" s="2"/>
      <c r="F74" s="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T74" s="112" t="s">
        <v>444</v>
      </c>
      <c r="U74" s="112" t="s">
        <v>174</v>
      </c>
      <c r="V74" s="112">
        <v>10</v>
      </c>
      <c r="W74" s="112" t="s">
        <v>10</v>
      </c>
      <c r="X74" s="112">
        <v>1</v>
      </c>
    </row>
    <row r="75" spans="1:18" s="128" customFormat="1" ht="18.75">
      <c r="A75" s="2"/>
      <c r="B75" s="99"/>
      <c r="C75" s="29" t="s">
        <v>114</v>
      </c>
      <c r="D75" s="4"/>
      <c r="E75" s="2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24" s="128" customFormat="1" ht="18.75">
      <c r="A76" s="11"/>
      <c r="B76" s="18"/>
      <c r="C76" s="28" t="s">
        <v>115</v>
      </c>
      <c r="D76" s="13"/>
      <c r="E76" s="11"/>
      <c r="F76" s="13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T76" s="112"/>
      <c r="U76" s="112"/>
      <c r="V76" s="112"/>
      <c r="W76" s="112"/>
      <c r="X76" s="112"/>
    </row>
    <row r="77" spans="1:24" s="130" customFormat="1" ht="18.75">
      <c r="A77" s="96" t="s">
        <v>1</v>
      </c>
      <c r="B77" s="111">
        <v>3</v>
      </c>
      <c r="C77" s="97" t="s">
        <v>38</v>
      </c>
      <c r="D77" s="98">
        <f>SUM(D64:D76)</f>
        <v>110000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T77" s="112"/>
      <c r="U77" s="112"/>
      <c r="V77" s="112"/>
      <c r="W77" s="112"/>
      <c r="X77" s="112"/>
    </row>
    <row r="78" spans="1:18" s="128" customFormat="1" ht="18.75">
      <c r="A78" s="125"/>
      <c r="B78" s="176"/>
      <c r="C78" s="194"/>
      <c r="D78" s="107"/>
      <c r="E78" s="125"/>
      <c r="F78" s="107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</row>
    <row r="79" spans="1:18" s="128" customFormat="1" ht="18.75">
      <c r="A79" s="125"/>
      <c r="B79" s="176"/>
      <c r="C79" s="194"/>
      <c r="D79" s="107"/>
      <c r="E79" s="125"/>
      <c r="F79" s="107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</row>
    <row r="80" spans="1:18" s="128" customFormat="1" ht="18.75">
      <c r="A80" s="125"/>
      <c r="B80" s="176"/>
      <c r="C80" s="194"/>
      <c r="D80" s="107"/>
      <c r="E80" s="125"/>
      <c r="F80" s="107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</row>
    <row r="81" spans="1:18" s="128" customFormat="1" ht="18.75">
      <c r="A81" s="125"/>
      <c r="B81" s="176"/>
      <c r="C81" s="194"/>
      <c r="D81" s="107"/>
      <c r="E81" s="125"/>
      <c r="F81" s="107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</row>
    <row r="82" spans="1:18" s="128" customFormat="1" ht="18.75">
      <c r="A82" s="125"/>
      <c r="B82" s="176"/>
      <c r="C82" s="194"/>
      <c r="D82" s="107"/>
      <c r="E82" s="125"/>
      <c r="F82" s="107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</row>
    <row r="83" spans="4:18" s="112" customFormat="1" ht="15.75">
      <c r="D83" s="155"/>
      <c r="F83" s="153"/>
      <c r="J83" s="190"/>
      <c r="Q83" s="112" t="s">
        <v>174</v>
      </c>
      <c r="R83" s="112">
        <f>1+R55</f>
        <v>31</v>
      </c>
    </row>
    <row r="84" spans="4:18" ht="21" customHeight="1">
      <c r="D84" s="100"/>
      <c r="E84" s="31"/>
      <c r="F84" s="2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35" t="s">
        <v>129</v>
      </c>
      <c r="R84" s="335"/>
    </row>
    <row r="85" spans="1:18" ht="23.25" customHeight="1">
      <c r="A85" s="335" t="s">
        <v>28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</row>
    <row r="86" spans="1:18" ht="21.75" customHeight="1">
      <c r="A86" s="335" t="str">
        <f>+A58</f>
        <v>แผนการดำเนินงาน  ประจำปีงบประมาณ พ.ศ. 2564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</row>
    <row r="87" spans="1:18" ht="20.25">
      <c r="A87" s="335" t="str">
        <f>+A59</f>
        <v>องค์การบริหารส่วนตำบลหนองโพ  อำเภอโพธาราม  จังหวัดราชบุรี</v>
      </c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</row>
    <row r="88" ht="18.75">
      <c r="J88" s="54"/>
    </row>
    <row r="89" spans="1:18" ht="20.25">
      <c r="A89" s="48" t="str">
        <f>+A60</f>
        <v>6.   ยุทธศาสตร์การพัฒนาด้านการจัดระเบียบชุมชน/สังคม และการรักษาความสงบเรียบร้อย</v>
      </c>
      <c r="B89" s="35"/>
      <c r="C89" s="38"/>
      <c r="D89" s="102"/>
      <c r="E89" s="38"/>
      <c r="F89" s="38"/>
      <c r="G89" s="33"/>
      <c r="H89" s="33"/>
      <c r="I89" s="33"/>
      <c r="J89" s="31"/>
      <c r="K89" s="31"/>
      <c r="L89" s="31"/>
      <c r="M89" s="31"/>
      <c r="N89" s="31"/>
      <c r="O89" s="31"/>
      <c r="P89" s="31"/>
      <c r="Q89" s="31"/>
      <c r="R89" s="31"/>
    </row>
    <row r="90" spans="2:18" ht="20.25">
      <c r="B90" s="336" t="s">
        <v>122</v>
      </c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</row>
    <row r="91" spans="1:18" ht="18.75" customHeight="1">
      <c r="A91" s="337" t="s">
        <v>10</v>
      </c>
      <c r="B91" s="339" t="s">
        <v>38</v>
      </c>
      <c r="C91" s="49" t="s">
        <v>36</v>
      </c>
      <c r="D91" s="40" t="s">
        <v>0</v>
      </c>
      <c r="E91" s="41" t="s">
        <v>29</v>
      </c>
      <c r="F91" s="41" t="s">
        <v>30</v>
      </c>
      <c r="G91" s="339" t="str">
        <f>+G62</f>
        <v>พ.ศ. 2563</v>
      </c>
      <c r="H91" s="339"/>
      <c r="I91" s="339"/>
      <c r="J91" s="339" t="str">
        <f>+J62</f>
        <v>พ.ศ. 2564</v>
      </c>
      <c r="K91" s="339"/>
      <c r="L91" s="339"/>
      <c r="M91" s="339"/>
      <c r="N91" s="339"/>
      <c r="O91" s="339"/>
      <c r="P91" s="339"/>
      <c r="Q91" s="339"/>
      <c r="R91" s="339"/>
    </row>
    <row r="92" spans="1:18" ht="37.5">
      <c r="A92" s="338"/>
      <c r="B92" s="339"/>
      <c r="C92" s="50" t="s">
        <v>37</v>
      </c>
      <c r="D92" s="42" t="s">
        <v>6</v>
      </c>
      <c r="E92" s="43" t="s">
        <v>25</v>
      </c>
      <c r="F92" s="43" t="s">
        <v>35</v>
      </c>
      <c r="G92" s="44" t="s">
        <v>11</v>
      </c>
      <c r="H92" s="44" t="s">
        <v>12</v>
      </c>
      <c r="I92" s="44" t="s">
        <v>13</v>
      </c>
      <c r="J92" s="44" t="s">
        <v>14</v>
      </c>
      <c r="K92" s="44" t="s">
        <v>15</v>
      </c>
      <c r="L92" s="44" t="s">
        <v>16</v>
      </c>
      <c r="M92" s="44" t="s">
        <v>17</v>
      </c>
      <c r="N92" s="44" t="s">
        <v>18</v>
      </c>
      <c r="O92" s="44" t="s">
        <v>19</v>
      </c>
      <c r="P92" s="44" t="s">
        <v>20</v>
      </c>
      <c r="Q92" s="44" t="s">
        <v>21</v>
      </c>
      <c r="R92" s="44" t="s">
        <v>22</v>
      </c>
    </row>
    <row r="93" spans="1:24" s="128" customFormat="1" ht="18.75">
      <c r="A93" s="5">
        <v>1</v>
      </c>
      <c r="B93" s="6" t="s">
        <v>118</v>
      </c>
      <c r="C93" s="24" t="s">
        <v>114</v>
      </c>
      <c r="D93" s="7">
        <v>10000</v>
      </c>
      <c r="E93" s="5" t="s">
        <v>69</v>
      </c>
      <c r="F93" s="7" t="s">
        <v>153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T93" s="112" t="s">
        <v>189</v>
      </c>
      <c r="U93" s="112" t="s">
        <v>174</v>
      </c>
      <c r="V93" s="112">
        <v>106</v>
      </c>
      <c r="W93" s="112"/>
      <c r="X93" s="112"/>
    </row>
    <row r="94" spans="1:24" s="128" customFormat="1" ht="18.75" customHeight="1">
      <c r="A94" s="2"/>
      <c r="B94" s="99"/>
      <c r="C94" s="29" t="s">
        <v>119</v>
      </c>
      <c r="D94" s="183" t="s">
        <v>215</v>
      </c>
      <c r="E94" s="2" t="s">
        <v>32</v>
      </c>
      <c r="F94" s="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T94" s="112" t="s">
        <v>190</v>
      </c>
      <c r="U94" s="112" t="s">
        <v>174</v>
      </c>
      <c r="V94" s="112">
        <v>143</v>
      </c>
      <c r="W94" s="112" t="s">
        <v>10</v>
      </c>
      <c r="X94" s="112">
        <v>1</v>
      </c>
    </row>
    <row r="95" spans="1:18" s="128" customFormat="1" ht="18.75">
      <c r="A95" s="2"/>
      <c r="B95" s="99"/>
      <c r="C95" s="29" t="s">
        <v>120</v>
      </c>
      <c r="D95" s="4"/>
      <c r="E95" s="2"/>
      <c r="F95" s="18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s="128" customFormat="1" ht="18.75">
      <c r="A96" s="2"/>
      <c r="B96" s="99"/>
      <c r="C96" s="3" t="s">
        <v>121</v>
      </c>
      <c r="D96" s="4"/>
      <c r="E96" s="2"/>
      <c r="F96" s="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s="128" customFormat="1" ht="18.75">
      <c r="A97" s="2"/>
      <c r="B97" s="99"/>
      <c r="C97" s="3" t="s">
        <v>339</v>
      </c>
      <c r="D97" s="4"/>
      <c r="E97" s="2"/>
      <c r="F97" s="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s="128" customFormat="1" ht="18.75">
      <c r="A98" s="11"/>
      <c r="B98" s="18"/>
      <c r="C98" s="28" t="s">
        <v>335</v>
      </c>
      <c r="D98" s="13"/>
      <c r="E98" s="11"/>
      <c r="F98" s="13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s="130" customFormat="1" ht="18.75">
      <c r="A99" s="96" t="s">
        <v>1</v>
      </c>
      <c r="B99" s="96">
        <v>1</v>
      </c>
      <c r="C99" s="97" t="s">
        <v>38</v>
      </c>
      <c r="D99" s="98">
        <f>SUM(D89:D96)</f>
        <v>10000</v>
      </c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8" ht="16.5" customHeight="1"/>
    <row r="111" spans="4:18" s="112" customFormat="1" ht="15.75">
      <c r="D111" s="155"/>
      <c r="F111" s="153"/>
      <c r="J111" s="190"/>
      <c r="Q111" s="112" t="s">
        <v>174</v>
      </c>
      <c r="R111" s="112">
        <f>1+R83</f>
        <v>32</v>
      </c>
    </row>
    <row r="139" spans="11:12" ht="18.75">
      <c r="K139" s="314"/>
      <c r="L139" s="314"/>
    </row>
    <row r="185" spans="11:12" ht="18.75">
      <c r="K185" s="314"/>
      <c r="L185" s="314"/>
    </row>
    <row r="208" spans="11:12" ht="18.75">
      <c r="K208" s="314"/>
      <c r="L208" s="314"/>
    </row>
    <row r="231" spans="11:12" ht="18.75">
      <c r="K231" s="314"/>
      <c r="L231" s="314"/>
    </row>
    <row r="258" spans="11:12" ht="18.75">
      <c r="K258" s="314"/>
      <c r="L258" s="314"/>
    </row>
    <row r="282" spans="11:12" ht="18.75">
      <c r="K282" s="314"/>
      <c r="L282" s="314"/>
    </row>
    <row r="327" spans="11:12" ht="18.75">
      <c r="K327" s="314"/>
      <c r="L327" s="314"/>
    </row>
    <row r="350" spans="11:12" ht="18.75">
      <c r="K350" s="314"/>
      <c r="L350" s="314"/>
    </row>
    <row r="382" spans="11:12" ht="18.75">
      <c r="K382" s="315"/>
      <c r="L382" s="315"/>
    </row>
    <row r="396" spans="11:12" ht="18.75">
      <c r="K396" s="314"/>
      <c r="L396" s="314"/>
    </row>
    <row r="419" spans="11:12" ht="18.75">
      <c r="K419" s="314"/>
      <c r="L419" s="314"/>
    </row>
    <row r="442" spans="11:12" ht="18.75">
      <c r="K442" s="314"/>
      <c r="L442" s="314"/>
    </row>
    <row r="488" spans="11:12" ht="18.75">
      <c r="K488" s="314"/>
      <c r="L488" s="314"/>
    </row>
    <row r="511" spans="11:12" ht="18.75">
      <c r="K511" s="314"/>
      <c r="L511" s="314"/>
    </row>
    <row r="534" spans="11:12" ht="18.75">
      <c r="K534" s="314"/>
      <c r="L534" s="314"/>
    </row>
    <row r="557" spans="11:12" ht="18.75">
      <c r="K557" s="314"/>
      <c r="L557" s="314"/>
    </row>
    <row r="580" spans="11:12" ht="18.75">
      <c r="K580" s="314"/>
      <c r="L580" s="314"/>
    </row>
    <row r="603" spans="11:12" ht="18.75">
      <c r="K603" s="314"/>
      <c r="L603" s="314"/>
    </row>
    <row r="626" spans="11:12" ht="18.75">
      <c r="K626" s="314"/>
      <c r="L626" s="314"/>
    </row>
    <row r="649" spans="11:12" ht="18.75">
      <c r="K649" s="314"/>
      <c r="L649" s="314"/>
    </row>
  </sheetData>
  <sheetProtection/>
  <mergeCells count="27">
    <mergeCell ref="G34:I34"/>
    <mergeCell ref="J34:R34"/>
    <mergeCell ref="Q84:R84"/>
    <mergeCell ref="A85:R85"/>
    <mergeCell ref="J62:R62"/>
    <mergeCell ref="Q28:R28"/>
    <mergeCell ref="A29:R29"/>
    <mergeCell ref="A30:R30"/>
    <mergeCell ref="A31:R31"/>
    <mergeCell ref="B33:R33"/>
    <mergeCell ref="A34:A35"/>
    <mergeCell ref="B34:B35"/>
    <mergeCell ref="B61:R61"/>
    <mergeCell ref="A62:A63"/>
    <mergeCell ref="B62:B63"/>
    <mergeCell ref="G62:I62"/>
    <mergeCell ref="Q56:R56"/>
    <mergeCell ref="A57:R57"/>
    <mergeCell ref="A58:R58"/>
    <mergeCell ref="A59:R59"/>
    <mergeCell ref="B90:R90"/>
    <mergeCell ref="A91:A92"/>
    <mergeCell ref="B91:B92"/>
    <mergeCell ref="G91:I91"/>
    <mergeCell ref="J91:R91"/>
    <mergeCell ref="A86:R86"/>
    <mergeCell ref="A87:R87"/>
  </mergeCells>
  <printOptions/>
  <pageMargins left="0.5905511811023623" right="0.2362204724409449" top="0.35433070866141736" bottom="0.35433070866141736" header="0.31496062992125984" footer="0.15748031496062992"/>
  <pageSetup horizontalDpi="600" verticalDpi="600" orientation="landscape" paperSize="9" r:id="rId3"/>
  <headerFooter>
    <oddFooter>&amp;R&amp;"TH SarabunIT๙,ตัวเอียง"&amp;12&amp;G แผนการดำเนินงาน ประจำปีงบประมาณ พ.ศ. 2564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72"/>
  <sheetViews>
    <sheetView showGridLines="0" tabSelected="1" view="pageBreakPreview" zoomScale="110" zoomScaleSheetLayoutView="110" zoomScalePageLayoutView="110" workbookViewId="0" topLeftCell="A461">
      <selection activeCell="C196" sqref="C196"/>
    </sheetView>
  </sheetViews>
  <sheetFormatPr defaultColWidth="9.140625" defaultRowHeight="12.75"/>
  <cols>
    <col min="1" max="1" width="5.7109375" style="112" customWidth="1"/>
    <col min="2" max="2" width="24.00390625" style="112" customWidth="1"/>
    <col min="3" max="3" width="31.57421875" style="112" customWidth="1"/>
    <col min="4" max="4" width="11.28125" style="155" customWidth="1"/>
    <col min="5" max="5" width="10.57421875" style="112" customWidth="1"/>
    <col min="6" max="6" width="10.7109375" style="153" customWidth="1"/>
    <col min="7" max="9" width="3.8515625" style="112" customWidth="1"/>
    <col min="10" max="10" width="3.8515625" style="190" customWidth="1"/>
    <col min="11" max="18" width="3.8515625" style="112" customWidth="1"/>
    <col min="19" max="19" width="1.7109375" style="112" customWidth="1"/>
    <col min="20" max="20" width="7.57421875" style="112" customWidth="1"/>
    <col min="21" max="21" width="4.00390625" style="112" customWidth="1"/>
    <col min="22" max="22" width="4.57421875" style="112" customWidth="1"/>
    <col min="23" max="23" width="6.28125" style="112" customWidth="1"/>
    <col min="24" max="24" width="3.57421875" style="112" customWidth="1"/>
    <col min="25" max="16384" width="9.140625" style="112" customWidth="1"/>
  </cols>
  <sheetData>
    <row r="1" spans="4:18" ht="15.75">
      <c r="D1" s="152"/>
      <c r="E1" s="153"/>
      <c r="F1" s="112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4:18" ht="15.75">
      <c r="D2" s="152"/>
      <c r="E2" s="153"/>
      <c r="F2" s="11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4:18" ht="15.75">
      <c r="D3" s="152"/>
      <c r="E3" s="153"/>
      <c r="F3" s="112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4:18" ht="15.75">
      <c r="D4" s="152"/>
      <c r="E4" s="153"/>
      <c r="F4" s="11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4:18" ht="15.75">
      <c r="D5" s="152"/>
      <c r="E5" s="153"/>
      <c r="F5" s="112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4:18" ht="15.75">
      <c r="D6" s="152"/>
      <c r="E6" s="153"/>
      <c r="F6" s="11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4:18" ht="15.75">
      <c r="D7" s="152"/>
      <c r="E7" s="153"/>
      <c r="F7" s="11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4:18" ht="15.75">
      <c r="D8" s="152"/>
      <c r="E8" s="153"/>
      <c r="F8" s="112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4:18" ht="15.75">
      <c r="D9" s="152"/>
      <c r="E9" s="153"/>
      <c r="F9" s="11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4:18" ht="15.75">
      <c r="D10" s="152"/>
      <c r="E10" s="153"/>
      <c r="F10" s="11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4:18" ht="15.75">
      <c r="D11" s="152"/>
      <c r="E11" s="153"/>
      <c r="F11" s="112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</row>
    <row r="12" spans="4:18" ht="15.75">
      <c r="D12" s="152"/>
      <c r="E12" s="153"/>
      <c r="F12" s="112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</row>
    <row r="13" spans="1:18" s="304" customFormat="1" ht="27.75">
      <c r="A13" s="353" t="s">
        <v>178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</row>
    <row r="14" spans="4:18" ht="15.75">
      <c r="D14" s="152"/>
      <c r="E14" s="153"/>
      <c r="F14" s="11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spans="3:18" ht="23.25">
      <c r="C15" s="305" t="s">
        <v>185</v>
      </c>
      <c r="D15" s="152"/>
      <c r="E15" s="153"/>
      <c r="F15" s="112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</row>
    <row r="16" spans="3:18" ht="23.25">
      <c r="C16" s="306" t="s">
        <v>186</v>
      </c>
      <c r="D16" s="152"/>
      <c r="E16" s="153"/>
      <c r="F16" s="112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</row>
    <row r="17" spans="3:18" ht="23.25">
      <c r="C17" s="306" t="s">
        <v>621</v>
      </c>
      <c r="E17" s="153"/>
      <c r="F17" s="112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</row>
    <row r="18" spans="3:18" ht="23.25">
      <c r="C18" s="306" t="s">
        <v>622</v>
      </c>
      <c r="E18" s="153"/>
      <c r="F18" s="112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3:18" ht="23.25">
      <c r="C19" s="306" t="s">
        <v>623</v>
      </c>
      <c r="D19" s="152"/>
      <c r="E19" s="153"/>
      <c r="F19" s="11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3:18" ht="23.25">
      <c r="C20" s="306" t="s">
        <v>624</v>
      </c>
      <c r="D20" s="152"/>
      <c r="E20" s="153"/>
      <c r="F20" s="11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3:18" ht="23.25">
      <c r="C21" s="306" t="s">
        <v>625</v>
      </c>
      <c r="D21" s="152"/>
      <c r="E21" s="153"/>
      <c r="F21" s="112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3:18" ht="23.25">
      <c r="C22" s="306" t="s">
        <v>626</v>
      </c>
      <c r="D22" s="152"/>
      <c r="E22" s="153"/>
      <c r="F22" s="11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4:18" ht="15.75">
      <c r="D23" s="152"/>
      <c r="E23" s="153"/>
      <c r="F23" s="112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</row>
    <row r="24" spans="4:18" ht="15.75">
      <c r="D24" s="152"/>
      <c r="E24" s="153"/>
      <c r="F24" s="112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4:18" ht="15.75">
      <c r="D25" s="152"/>
      <c r="E25" s="153"/>
      <c r="F25" s="112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</row>
    <row r="26" spans="4:18" ht="15.75">
      <c r="D26" s="152"/>
      <c r="E26" s="153"/>
      <c r="F26" s="11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4:18" ht="15.75">
      <c r="D27" s="152"/>
      <c r="E27" s="153"/>
      <c r="F27" s="112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</row>
    <row r="28" spans="4:18" ht="15.75">
      <c r="D28" s="152"/>
      <c r="E28" s="153"/>
      <c r="F28" s="112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4:18" ht="15.75">
      <c r="D29" s="152"/>
      <c r="E29" s="153"/>
      <c r="F29" s="112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</row>
    <row r="30" spans="4:18" ht="15.75">
      <c r="D30" s="152"/>
      <c r="E30" s="153"/>
      <c r="F30" s="112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4:18" ht="15.75">
      <c r="D31" s="152"/>
      <c r="E31" s="153"/>
      <c r="F31" s="11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4:18" ht="21" customHeight="1">
      <c r="D32" s="152"/>
      <c r="E32" s="153"/>
      <c r="F32" s="112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347" t="s">
        <v>177</v>
      </c>
      <c r="R32" s="347"/>
    </row>
    <row r="33" spans="1:18" ht="18" customHeight="1">
      <c r="A33" s="347" t="s">
        <v>178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8" customHeight="1">
      <c r="A34" s="347" t="str">
        <f>+'ผด 02 ยธ 1'!A54:R54</f>
        <v>แผนการดำเนินงาน  ประจำปีงบประมาณ พ.ศ. 2564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8" ht="15.75">
      <c r="A35" s="347" t="str">
        <f>+'ผด 02 ยธ 1'!A55:R55</f>
        <v>องค์การบริหารส่วนตำบลหนองโพ  อำเภอโพธาราม  จังหวัดราชบุรี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</row>
    <row r="36" spans="1:18" ht="15.75">
      <c r="A36" s="156">
        <v>1</v>
      </c>
      <c r="B36" s="156" t="s">
        <v>179</v>
      </c>
      <c r="C36" s="157"/>
      <c r="D36" s="158"/>
      <c r="E36" s="157"/>
      <c r="F36" s="157"/>
      <c r="G36" s="154"/>
      <c r="H36" s="154"/>
      <c r="I36" s="154"/>
      <c r="J36" s="153"/>
      <c r="K36" s="153"/>
      <c r="L36" s="153"/>
      <c r="M36" s="153"/>
      <c r="N36" s="153"/>
      <c r="O36" s="153"/>
      <c r="P36" s="153"/>
      <c r="Q36" s="153"/>
      <c r="R36" s="153"/>
    </row>
    <row r="37" spans="2:18" ht="15.75">
      <c r="B37" s="348" t="s">
        <v>180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</row>
    <row r="38" spans="1:18" ht="18.75" customHeight="1">
      <c r="A38" s="349" t="s">
        <v>10</v>
      </c>
      <c r="B38" s="346" t="s">
        <v>181</v>
      </c>
      <c r="C38" s="351" t="s">
        <v>182</v>
      </c>
      <c r="D38" s="160" t="s">
        <v>0</v>
      </c>
      <c r="E38" s="159" t="s">
        <v>29</v>
      </c>
      <c r="F38" s="159" t="s">
        <v>30</v>
      </c>
      <c r="G38" s="346" t="str">
        <f>+'ผด 02 ยธ 1'!G58:I58</f>
        <v>พ.ศ. 2563</v>
      </c>
      <c r="H38" s="346"/>
      <c r="I38" s="346"/>
      <c r="J38" s="346" t="str">
        <f>+'ผด 02 ยธ 1'!J58:R58</f>
        <v>พ.ศ. 2564</v>
      </c>
      <c r="K38" s="346"/>
      <c r="L38" s="346"/>
      <c r="M38" s="346"/>
      <c r="N38" s="346"/>
      <c r="O38" s="346"/>
      <c r="P38" s="346"/>
      <c r="Q38" s="346"/>
      <c r="R38" s="346"/>
    </row>
    <row r="39" spans="1:18" ht="15.75">
      <c r="A39" s="350"/>
      <c r="B39" s="346"/>
      <c r="C39" s="352"/>
      <c r="D39" s="162" t="s">
        <v>6</v>
      </c>
      <c r="E39" s="161" t="s">
        <v>25</v>
      </c>
      <c r="F39" s="161" t="s">
        <v>35</v>
      </c>
      <c r="G39" s="163" t="s">
        <v>11</v>
      </c>
      <c r="H39" s="163" t="s">
        <v>12</v>
      </c>
      <c r="I39" s="163" t="s">
        <v>13</v>
      </c>
      <c r="J39" s="163" t="s">
        <v>14</v>
      </c>
      <c r="K39" s="163" t="s">
        <v>15</v>
      </c>
      <c r="L39" s="163" t="s">
        <v>16</v>
      </c>
      <c r="M39" s="163" t="s">
        <v>17</v>
      </c>
      <c r="N39" s="163" t="s">
        <v>18</v>
      </c>
      <c r="O39" s="163" t="s">
        <v>19</v>
      </c>
      <c r="P39" s="163" t="s">
        <v>20</v>
      </c>
      <c r="Q39" s="163" t="s">
        <v>21</v>
      </c>
      <c r="R39" s="163" t="s">
        <v>22</v>
      </c>
    </row>
    <row r="40" spans="1:24" s="17" customFormat="1" ht="15.75">
      <c r="A40" s="5">
        <v>1</v>
      </c>
      <c r="B40" s="131" t="s">
        <v>375</v>
      </c>
      <c r="C40" s="132" t="s">
        <v>376</v>
      </c>
      <c r="D40" s="133">
        <v>3900</v>
      </c>
      <c r="E40" s="5" t="s">
        <v>32</v>
      </c>
      <c r="F40" s="7" t="s">
        <v>153</v>
      </c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T40" s="112" t="s">
        <v>189</v>
      </c>
      <c r="U40" s="112" t="s">
        <v>174</v>
      </c>
      <c r="V40" s="112">
        <v>63</v>
      </c>
      <c r="W40" s="112"/>
      <c r="X40" s="112"/>
    </row>
    <row r="41" spans="1:24" s="17" customFormat="1" ht="15.75">
      <c r="A41" s="2"/>
      <c r="C41" s="134" t="s">
        <v>377</v>
      </c>
      <c r="D41" s="127" t="s">
        <v>215</v>
      </c>
      <c r="F41" s="4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T41" s="112" t="s">
        <v>190</v>
      </c>
      <c r="U41" s="112" t="s">
        <v>174</v>
      </c>
      <c r="V41" s="112">
        <v>161</v>
      </c>
      <c r="W41" s="112" t="s">
        <v>10</v>
      </c>
      <c r="X41" s="112">
        <v>1</v>
      </c>
    </row>
    <row r="42" spans="1:18" s="17" customFormat="1" ht="15.75">
      <c r="A42" s="2"/>
      <c r="C42" s="134" t="s">
        <v>378</v>
      </c>
      <c r="D42" s="127"/>
      <c r="E42" s="2"/>
      <c r="F42" s="4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1:18" s="17" customFormat="1" ht="15.75">
      <c r="A43" s="2"/>
      <c r="C43" s="134" t="s">
        <v>379</v>
      </c>
      <c r="D43" s="127"/>
      <c r="E43" s="2"/>
      <c r="F43" s="4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18" s="17" customFormat="1" ht="15.75">
      <c r="A44" s="2"/>
      <c r="C44" s="134" t="s">
        <v>380</v>
      </c>
      <c r="D44" s="127"/>
      <c r="E44" s="2"/>
      <c r="F44" s="4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s="17" customFormat="1" ht="15.75">
      <c r="A45" s="2"/>
      <c r="C45" s="134" t="s">
        <v>381</v>
      </c>
      <c r="D45" s="127"/>
      <c r="E45" s="2"/>
      <c r="F45" s="4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</row>
    <row r="46" spans="1:18" s="17" customFormat="1" ht="15.75">
      <c r="A46" s="2"/>
      <c r="C46" s="134" t="s">
        <v>382</v>
      </c>
      <c r="D46" s="127"/>
      <c r="E46" s="2"/>
      <c r="F46" s="4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s="17" customFormat="1" ht="15.75">
      <c r="A47" s="2"/>
      <c r="C47" s="134" t="s">
        <v>383</v>
      </c>
      <c r="D47" s="127"/>
      <c r="E47" s="2"/>
      <c r="F47" s="4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18" s="17" customFormat="1" ht="15.75">
      <c r="A48" s="2"/>
      <c r="C48" s="135" t="s">
        <v>384</v>
      </c>
      <c r="D48" s="127"/>
      <c r="E48" s="2"/>
      <c r="F48" s="4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8" s="17" customFormat="1" ht="15.75">
      <c r="A49" s="11"/>
      <c r="B49" s="137"/>
      <c r="C49" s="191" t="s">
        <v>385</v>
      </c>
      <c r="D49" s="139"/>
      <c r="E49" s="11"/>
      <c r="F49" s="13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24" s="17" customFormat="1" ht="15.75">
      <c r="A50" s="2">
        <v>2</v>
      </c>
      <c r="B50" s="17" t="s">
        <v>407</v>
      </c>
      <c r="C50" s="135" t="s">
        <v>224</v>
      </c>
      <c r="D50" s="127">
        <v>22000</v>
      </c>
      <c r="E50" s="2" t="s">
        <v>32</v>
      </c>
      <c r="F50" s="4" t="s">
        <v>374</v>
      </c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T50" s="112" t="s">
        <v>189</v>
      </c>
      <c r="U50" s="112" t="s">
        <v>174</v>
      </c>
      <c r="V50" s="112">
        <v>71</v>
      </c>
      <c r="W50" s="112"/>
      <c r="X50" s="112"/>
    </row>
    <row r="51" spans="1:24" s="17" customFormat="1" ht="15.75">
      <c r="A51" s="2"/>
      <c r="C51" s="135" t="s">
        <v>225</v>
      </c>
      <c r="D51" s="127" t="s">
        <v>215</v>
      </c>
      <c r="F51" s="4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T51" s="112" t="s">
        <v>190</v>
      </c>
      <c r="U51" s="112" t="s">
        <v>174</v>
      </c>
      <c r="V51" s="112">
        <v>161</v>
      </c>
      <c r="W51" s="112" t="s">
        <v>10</v>
      </c>
      <c r="X51" s="112">
        <v>1</v>
      </c>
    </row>
    <row r="52" spans="1:18" s="17" customFormat="1" ht="15.75">
      <c r="A52" s="2"/>
      <c r="C52" s="135" t="s">
        <v>226</v>
      </c>
      <c r="D52" s="127"/>
      <c r="E52" s="2"/>
      <c r="F52" s="4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1:18" s="17" customFormat="1" ht="15.75">
      <c r="A53" s="11"/>
      <c r="B53" s="137"/>
      <c r="C53" s="191" t="s">
        <v>408</v>
      </c>
      <c r="D53" s="139"/>
      <c r="F53" s="13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17" customFormat="1" ht="15.75">
      <c r="A54" s="5"/>
      <c r="B54" s="131"/>
      <c r="C54" s="132"/>
      <c r="D54" s="133"/>
      <c r="E54" s="5"/>
      <c r="F54" s="7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s="17" customFormat="1" ht="15.75">
      <c r="A55" s="2"/>
      <c r="C55" s="134"/>
      <c r="D55" s="127"/>
      <c r="E55" s="3"/>
      <c r="F55" s="4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s="17" customFormat="1" ht="15.75">
      <c r="A56" s="2"/>
      <c r="C56" s="134"/>
      <c r="D56" s="127"/>
      <c r="E56" s="2"/>
      <c r="F56" s="4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1:18" s="17" customFormat="1" ht="15.75">
      <c r="A57" s="2"/>
      <c r="C57" s="134"/>
      <c r="D57" s="127"/>
      <c r="E57" s="2"/>
      <c r="F57" s="4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24" s="17" customFormat="1" ht="15.75">
      <c r="A58" s="2"/>
      <c r="C58" s="135"/>
      <c r="D58" s="127"/>
      <c r="E58" s="2"/>
      <c r="F58" s="4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T58" s="112"/>
      <c r="U58" s="112"/>
      <c r="V58" s="112"/>
      <c r="W58" s="112"/>
      <c r="X58" s="112"/>
    </row>
    <row r="59" spans="1:24" s="17" customFormat="1" ht="15.75">
      <c r="A59" s="2"/>
      <c r="C59" s="134"/>
      <c r="D59" s="127"/>
      <c r="F59" s="4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T59" s="112"/>
      <c r="U59" s="112"/>
      <c r="V59" s="112"/>
      <c r="W59" s="112"/>
      <c r="X59" s="112"/>
    </row>
    <row r="60" spans="1:18" s="17" customFormat="1" ht="15.75">
      <c r="A60" s="2"/>
      <c r="C60" s="134"/>
      <c r="D60" s="127"/>
      <c r="E60" s="2"/>
      <c r="F60" s="4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  <row r="61" spans="1:18" s="17" customFormat="1" ht="15.75">
      <c r="A61" s="2"/>
      <c r="C61" s="134"/>
      <c r="D61" s="127"/>
      <c r="E61" s="2"/>
      <c r="F61" s="4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</row>
    <row r="62" spans="1:18" s="17" customFormat="1" ht="15.75">
      <c r="A62" s="2"/>
      <c r="C62" s="134"/>
      <c r="D62" s="127"/>
      <c r="E62" s="2"/>
      <c r="F62" s="4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</row>
    <row r="63" spans="1:18" s="17" customFormat="1" ht="15.75">
      <c r="A63" s="2"/>
      <c r="C63" s="135"/>
      <c r="D63" s="127"/>
      <c r="E63" s="2"/>
      <c r="F63" s="4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</row>
    <row r="64" spans="1:18" s="17" customFormat="1" ht="15.75">
      <c r="A64" s="11"/>
      <c r="B64" s="137"/>
      <c r="C64" s="191"/>
      <c r="D64" s="139"/>
      <c r="E64" s="11"/>
      <c r="F64" s="13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1:18" s="17" customFormat="1" ht="15.75">
      <c r="A65" s="125"/>
      <c r="C65" s="307"/>
      <c r="D65" s="141"/>
      <c r="E65" s="125"/>
      <c r="F65" s="107"/>
      <c r="G65" s="308"/>
      <c r="H65" s="308"/>
      <c r="I65" s="308"/>
      <c r="J65" s="308"/>
      <c r="K65" s="308"/>
      <c r="L65" s="308"/>
      <c r="M65" s="308"/>
      <c r="N65" s="308"/>
      <c r="O65" s="308"/>
      <c r="P65" s="17" t="s">
        <v>409</v>
      </c>
      <c r="R65" s="17">
        <f>1+'ผด02 ยธ 6'!R111</f>
        <v>33</v>
      </c>
    </row>
    <row r="66" spans="4:18" ht="21" customHeight="1">
      <c r="D66" s="152"/>
      <c r="E66" s="153"/>
      <c r="F66" s="112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347" t="s">
        <v>177</v>
      </c>
      <c r="R66" s="347"/>
    </row>
    <row r="67" spans="1:18" ht="18" customHeight="1">
      <c r="A67" s="347" t="s">
        <v>178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</row>
    <row r="68" spans="1:18" ht="18" customHeight="1">
      <c r="A68" s="347" t="str">
        <f>+A34</f>
        <v>แผนการดำเนินงาน  ประจำปีงบประมาณ พ.ศ. 2564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</row>
    <row r="69" spans="1:18" ht="15.75">
      <c r="A69" s="347" t="str">
        <f>+A35</f>
        <v>องค์การบริหารส่วนตำบลหนองโพ  อำเภอโพธาราม  จังหวัดราชบุรี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</row>
    <row r="70" spans="1:18" ht="15.75">
      <c r="A70" s="156">
        <v>1</v>
      </c>
      <c r="B70" s="156" t="s">
        <v>179</v>
      </c>
      <c r="C70" s="157"/>
      <c r="D70" s="158"/>
      <c r="E70" s="157"/>
      <c r="F70" s="157"/>
      <c r="G70" s="154"/>
      <c r="H70" s="154"/>
      <c r="I70" s="154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2:18" ht="15.75">
      <c r="B71" s="348" t="s">
        <v>445</v>
      </c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</row>
    <row r="72" spans="1:18" ht="18.75" customHeight="1">
      <c r="A72" s="349" t="s">
        <v>10</v>
      </c>
      <c r="B72" s="346" t="s">
        <v>181</v>
      </c>
      <c r="C72" s="351" t="s">
        <v>182</v>
      </c>
      <c r="D72" s="160" t="s">
        <v>0</v>
      </c>
      <c r="E72" s="159" t="s">
        <v>29</v>
      </c>
      <c r="F72" s="159" t="s">
        <v>30</v>
      </c>
      <c r="G72" s="346" t="str">
        <f>+G38</f>
        <v>พ.ศ. 2563</v>
      </c>
      <c r="H72" s="346"/>
      <c r="I72" s="346"/>
      <c r="J72" s="346" t="str">
        <f>+J38</f>
        <v>พ.ศ. 2564</v>
      </c>
      <c r="K72" s="346"/>
      <c r="L72" s="346"/>
      <c r="M72" s="346"/>
      <c r="N72" s="346"/>
      <c r="O72" s="346"/>
      <c r="P72" s="346"/>
      <c r="Q72" s="346"/>
      <c r="R72" s="346"/>
    </row>
    <row r="73" spans="1:18" ht="15.75">
      <c r="A73" s="350"/>
      <c r="B73" s="346"/>
      <c r="C73" s="352"/>
      <c r="D73" s="162" t="s">
        <v>6</v>
      </c>
      <c r="E73" s="161" t="s">
        <v>25</v>
      </c>
      <c r="F73" s="161" t="s">
        <v>35</v>
      </c>
      <c r="G73" s="163" t="s">
        <v>11</v>
      </c>
      <c r="H73" s="163" t="s">
        <v>12</v>
      </c>
      <c r="I73" s="163" t="s">
        <v>13</v>
      </c>
      <c r="J73" s="163" t="s">
        <v>14</v>
      </c>
      <c r="K73" s="163" t="s">
        <v>15</v>
      </c>
      <c r="L73" s="163" t="s">
        <v>16</v>
      </c>
      <c r="M73" s="163" t="s">
        <v>17</v>
      </c>
      <c r="N73" s="163" t="s">
        <v>18</v>
      </c>
      <c r="O73" s="163" t="s">
        <v>19</v>
      </c>
      <c r="P73" s="163" t="s">
        <v>20</v>
      </c>
      <c r="Q73" s="163" t="s">
        <v>21</v>
      </c>
      <c r="R73" s="163" t="s">
        <v>22</v>
      </c>
    </row>
    <row r="74" spans="1:24" s="17" customFormat="1" ht="15.75">
      <c r="A74" s="5">
        <v>1</v>
      </c>
      <c r="B74" s="131" t="s">
        <v>375</v>
      </c>
      <c r="C74" s="132" t="s">
        <v>376</v>
      </c>
      <c r="D74" s="133">
        <v>3900</v>
      </c>
      <c r="E74" s="5" t="s">
        <v>32</v>
      </c>
      <c r="F74" s="7" t="s">
        <v>61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T74" s="112" t="s">
        <v>189</v>
      </c>
      <c r="U74" s="112" t="s">
        <v>174</v>
      </c>
      <c r="V74" s="112">
        <v>81</v>
      </c>
      <c r="W74" s="112"/>
      <c r="X74" s="112"/>
    </row>
    <row r="75" spans="1:24" s="17" customFormat="1" ht="15.75">
      <c r="A75" s="2"/>
      <c r="C75" s="134" t="s">
        <v>377</v>
      </c>
      <c r="D75" s="127" t="s">
        <v>215</v>
      </c>
      <c r="F75" s="4" t="s">
        <v>62</v>
      </c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T75" s="112" t="s">
        <v>190</v>
      </c>
      <c r="U75" s="112" t="s">
        <v>174</v>
      </c>
      <c r="V75" s="112">
        <v>161</v>
      </c>
      <c r="W75" s="112" t="s">
        <v>10</v>
      </c>
      <c r="X75" s="112">
        <v>1</v>
      </c>
    </row>
    <row r="76" spans="1:18" s="17" customFormat="1" ht="15.75">
      <c r="A76" s="2"/>
      <c r="C76" s="134" t="s">
        <v>378</v>
      </c>
      <c r="D76" s="127"/>
      <c r="E76" s="2"/>
      <c r="F76" s="4" t="s">
        <v>63</v>
      </c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</row>
    <row r="77" spans="1:18" s="17" customFormat="1" ht="15.75">
      <c r="A77" s="2"/>
      <c r="C77" s="134" t="s">
        <v>379</v>
      </c>
      <c r="D77" s="127"/>
      <c r="E77" s="2"/>
      <c r="F77" s="4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</row>
    <row r="78" spans="1:18" s="17" customFormat="1" ht="15.75">
      <c r="A78" s="2"/>
      <c r="C78" s="134" t="s">
        <v>380</v>
      </c>
      <c r="D78" s="127"/>
      <c r="E78" s="2"/>
      <c r="F78" s="4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</row>
    <row r="79" spans="1:18" s="17" customFormat="1" ht="15.75">
      <c r="A79" s="2"/>
      <c r="C79" s="134" t="s">
        <v>381</v>
      </c>
      <c r="D79" s="127"/>
      <c r="E79" s="2"/>
      <c r="F79" s="4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</row>
    <row r="80" spans="1:18" s="17" customFormat="1" ht="15.75">
      <c r="A80" s="2"/>
      <c r="C80" s="134" t="s">
        <v>382</v>
      </c>
      <c r="D80" s="127"/>
      <c r="E80" s="2"/>
      <c r="F80" s="4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</row>
    <row r="81" spans="1:18" s="17" customFormat="1" ht="15.75">
      <c r="A81" s="2"/>
      <c r="C81" s="134" t="s">
        <v>383</v>
      </c>
      <c r="D81" s="127"/>
      <c r="E81" s="2"/>
      <c r="F81" s="4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</row>
    <row r="82" spans="1:18" s="17" customFormat="1" ht="15.75">
      <c r="A82" s="2"/>
      <c r="C82" s="135" t="s">
        <v>384</v>
      </c>
      <c r="D82" s="127"/>
      <c r="E82" s="2"/>
      <c r="F82" s="4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</row>
    <row r="83" spans="1:18" s="17" customFormat="1" ht="15.75">
      <c r="A83" s="11"/>
      <c r="B83" s="137"/>
      <c r="C83" s="191" t="s">
        <v>385</v>
      </c>
      <c r="D83" s="139"/>
      <c r="E83" s="11"/>
      <c r="F83" s="13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:24" s="17" customFormat="1" ht="15.75">
      <c r="A84" s="2">
        <v>2</v>
      </c>
      <c r="B84" s="17" t="s">
        <v>446</v>
      </c>
      <c r="C84" s="135" t="s">
        <v>447</v>
      </c>
      <c r="D84" s="127">
        <v>6600</v>
      </c>
      <c r="E84" s="5" t="s">
        <v>32</v>
      </c>
      <c r="F84" s="7" t="s">
        <v>61</v>
      </c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T84" s="112" t="s">
        <v>189</v>
      </c>
      <c r="U84" s="112" t="s">
        <v>174</v>
      </c>
      <c r="V84" s="112">
        <v>81</v>
      </c>
      <c r="W84" s="112"/>
      <c r="X84" s="112"/>
    </row>
    <row r="85" spans="1:24" s="17" customFormat="1" ht="15.75">
      <c r="A85" s="2"/>
      <c r="C85" s="135" t="s">
        <v>448</v>
      </c>
      <c r="D85" s="127" t="s">
        <v>215</v>
      </c>
      <c r="E85" s="3"/>
      <c r="F85" s="4" t="s">
        <v>62</v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T85" s="112" t="s">
        <v>190</v>
      </c>
      <c r="U85" s="112" t="s">
        <v>174</v>
      </c>
      <c r="V85" s="112">
        <v>161</v>
      </c>
      <c r="W85" s="112" t="s">
        <v>10</v>
      </c>
      <c r="X85" s="112">
        <v>1</v>
      </c>
    </row>
    <row r="86" spans="1:18" s="17" customFormat="1" ht="15.75">
      <c r="A86" s="2"/>
      <c r="C86" s="135" t="s">
        <v>449</v>
      </c>
      <c r="D86" s="127"/>
      <c r="E86" s="2"/>
      <c r="F86" s="4" t="s">
        <v>63</v>
      </c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1:18" s="17" customFormat="1" ht="15.75">
      <c r="A87" s="11"/>
      <c r="B87" s="137"/>
      <c r="C87" s="191" t="s">
        <v>450</v>
      </c>
      <c r="D87" s="139"/>
      <c r="E87" s="150"/>
      <c r="F87" s="13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1:24" s="17" customFormat="1" ht="15.75">
      <c r="A88" s="5">
        <v>3</v>
      </c>
      <c r="B88" s="131" t="s">
        <v>278</v>
      </c>
      <c r="C88" s="132" t="s">
        <v>471</v>
      </c>
      <c r="D88" s="133">
        <v>32400</v>
      </c>
      <c r="E88" s="5" t="s">
        <v>32</v>
      </c>
      <c r="F88" s="7" t="s">
        <v>61</v>
      </c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T88" s="112" t="s">
        <v>189</v>
      </c>
      <c r="U88" s="112" t="s">
        <v>174</v>
      </c>
      <c r="V88" s="112">
        <v>88</v>
      </c>
      <c r="W88" s="112"/>
      <c r="X88" s="112"/>
    </row>
    <row r="89" spans="1:24" s="17" customFormat="1" ht="15.75">
      <c r="A89" s="2"/>
      <c r="B89" s="17" t="s">
        <v>279</v>
      </c>
      <c r="C89" s="134" t="s">
        <v>472</v>
      </c>
      <c r="D89" s="127" t="s">
        <v>215</v>
      </c>
      <c r="F89" s="4" t="s">
        <v>62</v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T89" s="112" t="s">
        <v>190</v>
      </c>
      <c r="U89" s="112" t="s">
        <v>174</v>
      </c>
      <c r="V89" s="112">
        <v>163</v>
      </c>
      <c r="W89" s="112" t="s">
        <v>10</v>
      </c>
      <c r="X89" s="112">
        <v>5</v>
      </c>
    </row>
    <row r="90" spans="1:18" s="17" customFormat="1" ht="15.75">
      <c r="A90" s="2"/>
      <c r="C90" s="134" t="s">
        <v>473</v>
      </c>
      <c r="D90" s="127"/>
      <c r="E90" s="2"/>
      <c r="F90" s="4" t="s">
        <v>63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</row>
    <row r="91" spans="1:18" s="17" customFormat="1" ht="15.75">
      <c r="A91" s="2"/>
      <c r="C91" s="135" t="s">
        <v>474</v>
      </c>
      <c r="D91" s="127"/>
      <c r="E91" s="2"/>
      <c r="F91" s="4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1:18" s="17" customFormat="1" ht="15.75">
      <c r="A92" s="2"/>
      <c r="C92" s="134" t="s">
        <v>280</v>
      </c>
      <c r="D92" s="127"/>
      <c r="E92" s="2"/>
      <c r="F92" s="4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</row>
    <row r="93" spans="1:18" s="17" customFormat="1" ht="15.75">
      <c r="A93" s="2"/>
      <c r="C93" s="134" t="s">
        <v>475</v>
      </c>
      <c r="D93" s="127"/>
      <c r="E93" s="2"/>
      <c r="F93" s="4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</row>
    <row r="94" spans="1:18" s="17" customFormat="1" ht="15.75">
      <c r="A94" s="2"/>
      <c r="C94" s="134" t="s">
        <v>281</v>
      </c>
      <c r="D94" s="127"/>
      <c r="E94" s="2"/>
      <c r="F94" s="4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</row>
    <row r="95" spans="1:18" s="17" customFormat="1" ht="15.75">
      <c r="A95" s="11"/>
      <c r="B95" s="137"/>
      <c r="C95" s="138" t="s">
        <v>282</v>
      </c>
      <c r="D95" s="139"/>
      <c r="E95" s="11"/>
      <c r="F95" s="13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:18" s="17" customFormat="1" ht="15.75">
      <c r="A96" s="2"/>
      <c r="C96" s="134"/>
      <c r="D96" s="127"/>
      <c r="E96" s="2"/>
      <c r="F96" s="4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</row>
    <row r="97" spans="1:18" s="17" customFormat="1" ht="15.75">
      <c r="A97" s="2"/>
      <c r="C97" s="135"/>
      <c r="D97" s="127"/>
      <c r="E97" s="2"/>
      <c r="F97" s="4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</row>
    <row r="98" spans="1:18" s="17" customFormat="1" ht="15.75">
      <c r="A98" s="11"/>
      <c r="B98" s="137"/>
      <c r="C98" s="191"/>
      <c r="D98" s="139"/>
      <c r="E98" s="11"/>
      <c r="F98" s="13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:18" s="17" customFormat="1" ht="15.75">
      <c r="A99" s="125"/>
      <c r="C99" s="307"/>
      <c r="D99" s="141"/>
      <c r="E99" s="125"/>
      <c r="F99" s="107"/>
      <c r="G99" s="308"/>
      <c r="H99" s="308"/>
      <c r="I99" s="308"/>
      <c r="J99" s="308"/>
      <c r="K99" s="308"/>
      <c r="L99" s="308"/>
      <c r="M99" s="308"/>
      <c r="N99" s="308"/>
      <c r="O99" s="308"/>
      <c r="P99" s="17" t="s">
        <v>409</v>
      </c>
      <c r="R99" s="17">
        <f>1+R65</f>
        <v>34</v>
      </c>
    </row>
    <row r="100" spans="4:18" ht="16.5" customHeight="1">
      <c r="D100" s="152"/>
      <c r="E100" s="153"/>
      <c r="F100" s="112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347" t="s">
        <v>177</v>
      </c>
      <c r="R100" s="347"/>
    </row>
    <row r="101" spans="1:18" ht="18" customHeight="1">
      <c r="A101" s="347" t="str">
        <f>+A67</f>
        <v>บัญชีจำนวนครุภัณฑ์ที่ไม่ได้ดำเนินการตามโครงการพัฒนาท้องถิ่น</v>
      </c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</row>
    <row r="102" spans="1:18" ht="18" customHeight="1">
      <c r="A102" s="347" t="str">
        <f>+A68</f>
        <v>แผนการดำเนินงาน  ประจำปีงบประมาณ พ.ศ. 2564</v>
      </c>
      <c r="B102" s="347"/>
      <c r="C102" s="347"/>
      <c r="D102" s="347"/>
      <c r="E102" s="347"/>
      <c r="F102" s="347"/>
      <c r="G102" s="347"/>
      <c r="H102" s="347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</row>
    <row r="103" spans="1:18" ht="15.75">
      <c r="A103" s="347" t="str">
        <f>+A69</f>
        <v>องค์การบริหารส่วนตำบลหนองโพ  อำเภอโพธาราม  จังหวัดราชบุรี</v>
      </c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</row>
    <row r="104" spans="1:18" ht="15.75">
      <c r="A104" s="156">
        <v>1</v>
      </c>
      <c r="B104" s="156" t="s">
        <v>179</v>
      </c>
      <c r="C104" s="157"/>
      <c r="D104" s="158"/>
      <c r="E104" s="157"/>
      <c r="F104" s="157"/>
      <c r="G104" s="154"/>
      <c r="H104" s="154"/>
      <c r="I104" s="154"/>
      <c r="J104" s="153"/>
      <c r="K104" s="153"/>
      <c r="L104" s="153"/>
      <c r="M104" s="153"/>
      <c r="N104" s="153"/>
      <c r="O104" s="153"/>
      <c r="P104" s="153"/>
      <c r="Q104" s="153"/>
      <c r="R104" s="153"/>
    </row>
    <row r="105" spans="2:18" ht="15.75">
      <c r="B105" s="348" t="s">
        <v>485</v>
      </c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</row>
    <row r="106" spans="1:18" ht="18.75" customHeight="1">
      <c r="A106" s="349" t="s">
        <v>10</v>
      </c>
      <c r="B106" s="346" t="s">
        <v>181</v>
      </c>
      <c r="C106" s="351" t="s">
        <v>182</v>
      </c>
      <c r="D106" s="160" t="s">
        <v>0</v>
      </c>
      <c r="E106" s="159" t="s">
        <v>29</v>
      </c>
      <c r="F106" s="159" t="s">
        <v>30</v>
      </c>
      <c r="G106" s="346" t="str">
        <f>+G73</f>
        <v>ต.ค.</v>
      </c>
      <c r="H106" s="346"/>
      <c r="I106" s="346"/>
      <c r="J106" s="346" t="str">
        <f>+J73</f>
        <v>ม.ค.</v>
      </c>
      <c r="K106" s="346"/>
      <c r="L106" s="346"/>
      <c r="M106" s="346"/>
      <c r="N106" s="346"/>
      <c r="O106" s="346"/>
      <c r="P106" s="346"/>
      <c r="Q106" s="346"/>
      <c r="R106" s="346"/>
    </row>
    <row r="107" spans="1:18" ht="15.75">
      <c r="A107" s="350"/>
      <c r="B107" s="346"/>
      <c r="C107" s="352"/>
      <c r="D107" s="162" t="s">
        <v>6</v>
      </c>
      <c r="E107" s="161" t="s">
        <v>25</v>
      </c>
      <c r="F107" s="161" t="s">
        <v>35</v>
      </c>
      <c r="G107" s="163" t="s">
        <v>11</v>
      </c>
      <c r="H107" s="163" t="s">
        <v>12</v>
      </c>
      <c r="I107" s="163" t="s">
        <v>13</v>
      </c>
      <c r="J107" s="163" t="s">
        <v>14</v>
      </c>
      <c r="K107" s="163" t="s">
        <v>15</v>
      </c>
      <c r="L107" s="163" t="s">
        <v>16</v>
      </c>
      <c r="M107" s="163" t="s">
        <v>17</v>
      </c>
      <c r="N107" s="163" t="s">
        <v>18</v>
      </c>
      <c r="O107" s="163" t="s">
        <v>19</v>
      </c>
      <c r="P107" s="163" t="s">
        <v>20</v>
      </c>
      <c r="Q107" s="163" t="s">
        <v>21</v>
      </c>
      <c r="R107" s="163" t="s">
        <v>22</v>
      </c>
    </row>
    <row r="108" spans="1:24" s="17" customFormat="1" ht="15.75">
      <c r="A108" s="5">
        <v>1</v>
      </c>
      <c r="B108" s="131" t="s">
        <v>486</v>
      </c>
      <c r="C108" s="132" t="s">
        <v>488</v>
      </c>
      <c r="D108" s="133">
        <v>5000</v>
      </c>
      <c r="E108" s="5" t="s">
        <v>32</v>
      </c>
      <c r="F108" s="7" t="s">
        <v>9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T108" s="112" t="s">
        <v>189</v>
      </c>
      <c r="U108" s="112" t="s">
        <v>174</v>
      </c>
      <c r="V108" s="112">
        <v>101</v>
      </c>
      <c r="W108" s="112"/>
      <c r="X108" s="112"/>
    </row>
    <row r="109" spans="1:24" s="17" customFormat="1" ht="15.75">
      <c r="A109" s="2"/>
      <c r="C109" s="134" t="s">
        <v>487</v>
      </c>
      <c r="D109" s="127" t="s">
        <v>215</v>
      </c>
      <c r="F109" s="4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T109" s="112" t="s">
        <v>190</v>
      </c>
      <c r="U109" s="112" t="s">
        <v>174</v>
      </c>
      <c r="V109" s="112">
        <v>161</v>
      </c>
      <c r="W109" s="112" t="s">
        <v>10</v>
      </c>
      <c r="X109" s="112">
        <v>1</v>
      </c>
    </row>
    <row r="110" spans="1:18" s="17" customFormat="1" ht="15.75">
      <c r="A110" s="2"/>
      <c r="C110" s="134" t="s">
        <v>489</v>
      </c>
      <c r="D110" s="127"/>
      <c r="E110" s="2"/>
      <c r="F110" s="4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</row>
    <row r="111" spans="1:18" s="17" customFormat="1" ht="15.75">
      <c r="A111" s="2"/>
      <c r="C111" s="134" t="s">
        <v>490</v>
      </c>
      <c r="D111" s="127"/>
      <c r="E111" s="2"/>
      <c r="F111" s="4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</row>
    <row r="112" spans="1:18" s="17" customFormat="1" ht="15.75">
      <c r="A112" s="2"/>
      <c r="C112" s="134" t="s">
        <v>491</v>
      </c>
      <c r="D112" s="127"/>
      <c r="E112" s="2"/>
      <c r="F112" s="4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</row>
    <row r="113" spans="1:18" s="17" customFormat="1" ht="15.75">
      <c r="A113" s="11"/>
      <c r="B113" s="137"/>
      <c r="C113" s="138" t="s">
        <v>183</v>
      </c>
      <c r="D113" s="139"/>
      <c r="E113" s="11"/>
      <c r="F113" s="13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:18" s="17" customFormat="1" ht="15.75">
      <c r="A114" s="2"/>
      <c r="C114" s="134"/>
      <c r="D114" s="127"/>
      <c r="E114" s="2"/>
      <c r="F114" s="4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</row>
    <row r="115" spans="1:18" s="17" customFormat="1" ht="15.75">
      <c r="A115" s="2"/>
      <c r="B115" s="3"/>
      <c r="C115" s="134"/>
      <c r="D115" s="127"/>
      <c r="E115" s="2"/>
      <c r="F115" s="4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</row>
    <row r="116" spans="1:18" s="17" customFormat="1" ht="15.75">
      <c r="A116" s="2"/>
      <c r="B116" s="3"/>
      <c r="C116" s="135"/>
      <c r="D116" s="127"/>
      <c r="E116" s="2"/>
      <c r="F116" s="4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</row>
    <row r="117" spans="1:18" s="17" customFormat="1" ht="15.75">
      <c r="A117" s="2"/>
      <c r="B117" s="3"/>
      <c r="C117" s="135"/>
      <c r="D117" s="127"/>
      <c r="E117" s="2"/>
      <c r="F117" s="4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</row>
    <row r="118" spans="1:24" s="17" customFormat="1" ht="15.75">
      <c r="A118" s="2"/>
      <c r="B118" s="3"/>
      <c r="C118" s="135"/>
      <c r="D118" s="127"/>
      <c r="E118" s="2"/>
      <c r="F118" s="4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T118" s="112" t="s">
        <v>189</v>
      </c>
      <c r="U118" s="112" t="s">
        <v>174</v>
      </c>
      <c r="V118" s="112">
        <v>81</v>
      </c>
      <c r="W118" s="112"/>
      <c r="X118" s="112"/>
    </row>
    <row r="119" spans="1:24" s="17" customFormat="1" ht="15.75">
      <c r="A119" s="2"/>
      <c r="B119" s="3"/>
      <c r="C119" s="135"/>
      <c r="D119" s="127"/>
      <c r="E119" s="3"/>
      <c r="F119" s="4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T119" s="112" t="s">
        <v>190</v>
      </c>
      <c r="U119" s="112" t="s">
        <v>174</v>
      </c>
      <c r="V119" s="112">
        <v>161</v>
      </c>
      <c r="W119" s="112" t="s">
        <v>10</v>
      </c>
      <c r="X119" s="112">
        <v>1</v>
      </c>
    </row>
    <row r="120" spans="1:18" s="17" customFormat="1" ht="15.75">
      <c r="A120" s="2"/>
      <c r="C120" s="135"/>
      <c r="D120" s="127"/>
      <c r="E120" s="2"/>
      <c r="F120" s="4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</row>
    <row r="121" spans="1:18" s="17" customFormat="1" ht="15.75">
      <c r="A121" s="2"/>
      <c r="C121" s="135"/>
      <c r="D121" s="127"/>
      <c r="E121" s="3"/>
      <c r="F121" s="4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</row>
    <row r="122" spans="1:24" s="17" customFormat="1" ht="15.75">
      <c r="A122" s="2"/>
      <c r="C122" s="135"/>
      <c r="D122" s="127"/>
      <c r="E122" s="2"/>
      <c r="F122" s="4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T122" s="112" t="s">
        <v>189</v>
      </c>
      <c r="U122" s="112" t="s">
        <v>174</v>
      </c>
      <c r="V122" s="112">
        <v>88</v>
      </c>
      <c r="W122" s="112"/>
      <c r="X122" s="112"/>
    </row>
    <row r="123" spans="1:24" s="17" customFormat="1" ht="15.75">
      <c r="A123" s="2"/>
      <c r="C123" s="134"/>
      <c r="D123" s="127"/>
      <c r="F123" s="4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T123" s="112" t="s">
        <v>190</v>
      </c>
      <c r="U123" s="112" t="s">
        <v>174</v>
      </c>
      <c r="V123" s="112">
        <v>163</v>
      </c>
      <c r="W123" s="112" t="s">
        <v>10</v>
      </c>
      <c r="X123" s="112">
        <v>5</v>
      </c>
    </row>
    <row r="124" spans="1:18" s="17" customFormat="1" ht="15.75">
      <c r="A124" s="2"/>
      <c r="C124" s="134"/>
      <c r="D124" s="127"/>
      <c r="E124" s="2"/>
      <c r="F124" s="4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spans="1:18" s="17" customFormat="1" ht="15.75">
      <c r="A125" s="2"/>
      <c r="C125" s="135"/>
      <c r="D125" s="127"/>
      <c r="E125" s="2"/>
      <c r="F125" s="4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1:18" s="17" customFormat="1" ht="15.75">
      <c r="A126" s="2"/>
      <c r="C126" s="134"/>
      <c r="D126" s="127"/>
      <c r="E126" s="2"/>
      <c r="F126" s="4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</row>
    <row r="127" spans="1:18" s="17" customFormat="1" ht="15.75">
      <c r="A127" s="2"/>
      <c r="C127" s="134"/>
      <c r="D127" s="127"/>
      <c r="E127" s="2"/>
      <c r="F127" s="4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</row>
    <row r="128" spans="1:18" s="17" customFormat="1" ht="15.75">
      <c r="A128" s="2"/>
      <c r="C128" s="134"/>
      <c r="D128" s="127"/>
      <c r="E128" s="2"/>
      <c r="F128" s="4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</row>
    <row r="129" spans="1:18" s="17" customFormat="1" ht="15.75">
      <c r="A129" s="2"/>
      <c r="C129" s="134"/>
      <c r="D129" s="127"/>
      <c r="E129" s="2"/>
      <c r="F129" s="4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</row>
    <row r="130" spans="1:18" s="17" customFormat="1" ht="15.75">
      <c r="A130" s="2"/>
      <c r="C130" s="134"/>
      <c r="D130" s="127"/>
      <c r="E130" s="2"/>
      <c r="F130" s="4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</row>
    <row r="131" spans="1:18" s="17" customFormat="1" ht="15.75">
      <c r="A131" s="2"/>
      <c r="C131" s="135"/>
      <c r="D131" s="127"/>
      <c r="E131" s="2"/>
      <c r="F131" s="4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1:18" s="17" customFormat="1" ht="15.75">
      <c r="A132" s="11"/>
      <c r="B132" s="137"/>
      <c r="C132" s="191"/>
      <c r="D132" s="139"/>
      <c r="E132" s="11"/>
      <c r="F132" s="13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:18" s="17" customFormat="1" ht="15.75">
      <c r="A133" s="125"/>
      <c r="C133" s="307"/>
      <c r="D133" s="141"/>
      <c r="E133" s="125"/>
      <c r="F133" s="107"/>
      <c r="G133" s="308"/>
      <c r="H133" s="308"/>
      <c r="I133" s="308"/>
      <c r="J133" s="308"/>
      <c r="K133" s="308"/>
      <c r="L133" s="308"/>
      <c r="M133" s="308"/>
      <c r="N133" s="308"/>
      <c r="O133" s="308"/>
      <c r="P133" s="17" t="s">
        <v>409</v>
      </c>
      <c r="R133" s="17">
        <f>1+R99</f>
        <v>35</v>
      </c>
    </row>
    <row r="134" spans="4:18" ht="21" customHeight="1">
      <c r="D134" s="152"/>
      <c r="E134" s="153"/>
      <c r="F134" s="112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347" t="s">
        <v>177</v>
      </c>
      <c r="R134" s="347"/>
    </row>
    <row r="135" spans="1:18" ht="18" customHeight="1">
      <c r="A135" s="347" t="s">
        <v>178</v>
      </c>
      <c r="B135" s="347"/>
      <c r="C135" s="347"/>
      <c r="D135" s="347"/>
      <c r="E135" s="347"/>
      <c r="F135" s="347"/>
      <c r="G135" s="347"/>
      <c r="H135" s="347"/>
      <c r="I135" s="347"/>
      <c r="J135" s="347"/>
      <c r="K135" s="347"/>
      <c r="L135" s="347"/>
      <c r="M135" s="347"/>
      <c r="N135" s="347"/>
      <c r="O135" s="347"/>
      <c r="P135" s="347"/>
      <c r="Q135" s="347"/>
      <c r="R135" s="347"/>
    </row>
    <row r="136" spans="1:18" ht="18" customHeight="1">
      <c r="A136" s="347" t="str">
        <f>+A34</f>
        <v>แผนการดำเนินงาน  ประจำปีงบประมาณ พ.ศ. 2564</v>
      </c>
      <c r="B136" s="347"/>
      <c r="C136" s="347"/>
      <c r="D136" s="347"/>
      <c r="E136" s="347"/>
      <c r="F136" s="347"/>
      <c r="G136" s="347"/>
      <c r="H136" s="347"/>
      <c r="I136" s="347"/>
      <c r="J136" s="347"/>
      <c r="K136" s="347"/>
      <c r="L136" s="347"/>
      <c r="M136" s="347"/>
      <c r="N136" s="347"/>
      <c r="O136" s="347"/>
      <c r="P136" s="347"/>
      <c r="Q136" s="347"/>
      <c r="R136" s="347"/>
    </row>
    <row r="137" spans="1:18" ht="15.75">
      <c r="A137" s="347" t="str">
        <f>+A35</f>
        <v>องค์การบริหารส่วนตำบลหนองโพ  อำเภอโพธาราม  จังหวัดราชบุรี</v>
      </c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</row>
    <row r="138" spans="1:18" ht="15.75">
      <c r="A138" s="156">
        <v>2</v>
      </c>
      <c r="B138" s="156" t="s">
        <v>386</v>
      </c>
      <c r="C138" s="157"/>
      <c r="D138" s="158"/>
      <c r="E138" s="157"/>
      <c r="F138" s="157"/>
      <c r="G138" s="154"/>
      <c r="H138" s="154"/>
      <c r="I138" s="154"/>
      <c r="J138" s="153"/>
      <c r="K138" s="153"/>
      <c r="L138" s="153"/>
      <c r="M138" s="153"/>
      <c r="N138" s="153"/>
      <c r="O138" s="153"/>
      <c r="P138" s="153"/>
      <c r="Q138" s="153"/>
      <c r="R138" s="153"/>
    </row>
    <row r="139" spans="2:18" ht="15.75">
      <c r="B139" s="348" t="s">
        <v>359</v>
      </c>
      <c r="C139" s="348"/>
      <c r="D139" s="348"/>
      <c r="E139" s="348"/>
      <c r="F139" s="348"/>
      <c r="G139" s="348"/>
      <c r="H139" s="348"/>
      <c r="I139" s="348"/>
      <c r="J139" s="348"/>
      <c r="K139" s="348"/>
      <c r="L139" s="348"/>
      <c r="M139" s="348"/>
      <c r="N139" s="348"/>
      <c r="O139" s="348"/>
      <c r="P139" s="348"/>
      <c r="Q139" s="348"/>
      <c r="R139" s="348"/>
    </row>
    <row r="140" spans="1:18" ht="18.75" customHeight="1">
      <c r="A140" s="349" t="s">
        <v>10</v>
      </c>
      <c r="B140" s="346" t="s">
        <v>181</v>
      </c>
      <c r="C140" s="351" t="s">
        <v>182</v>
      </c>
      <c r="D140" s="160" t="s">
        <v>0</v>
      </c>
      <c r="E140" s="159" t="s">
        <v>29</v>
      </c>
      <c r="F140" s="159" t="s">
        <v>30</v>
      </c>
      <c r="G140" s="346" t="str">
        <f>+G38</f>
        <v>พ.ศ. 2563</v>
      </c>
      <c r="H140" s="346"/>
      <c r="I140" s="346"/>
      <c r="J140" s="346" t="str">
        <f>+J38</f>
        <v>พ.ศ. 2564</v>
      </c>
      <c r="K140" s="346"/>
      <c r="L140" s="346"/>
      <c r="M140" s="346"/>
      <c r="N140" s="346"/>
      <c r="O140" s="346"/>
      <c r="P140" s="346"/>
      <c r="Q140" s="346"/>
      <c r="R140" s="346"/>
    </row>
    <row r="141" spans="1:18" ht="15.75">
      <c r="A141" s="350"/>
      <c r="B141" s="346"/>
      <c r="C141" s="352"/>
      <c r="D141" s="162" t="s">
        <v>6</v>
      </c>
      <c r="E141" s="161" t="s">
        <v>25</v>
      </c>
      <c r="F141" s="161" t="s">
        <v>35</v>
      </c>
      <c r="G141" s="163" t="s">
        <v>11</v>
      </c>
      <c r="H141" s="163" t="s">
        <v>12</v>
      </c>
      <c r="I141" s="163" t="s">
        <v>13</v>
      </c>
      <c r="J141" s="163" t="s">
        <v>14</v>
      </c>
      <c r="K141" s="163" t="s">
        <v>15</v>
      </c>
      <c r="L141" s="163" t="s">
        <v>16</v>
      </c>
      <c r="M141" s="163" t="s">
        <v>17</v>
      </c>
      <c r="N141" s="163" t="s">
        <v>18</v>
      </c>
      <c r="O141" s="163" t="s">
        <v>19</v>
      </c>
      <c r="P141" s="163" t="s">
        <v>20</v>
      </c>
      <c r="Q141" s="163" t="s">
        <v>21</v>
      </c>
      <c r="R141" s="163" t="s">
        <v>22</v>
      </c>
    </row>
    <row r="142" spans="1:24" s="17" customFormat="1" ht="15.75">
      <c r="A142" s="5">
        <v>1</v>
      </c>
      <c r="B142" s="131" t="s">
        <v>387</v>
      </c>
      <c r="C142" s="132" t="s">
        <v>388</v>
      </c>
      <c r="D142" s="133">
        <v>3200</v>
      </c>
      <c r="E142" s="5" t="s">
        <v>32</v>
      </c>
      <c r="F142" s="7" t="s">
        <v>153</v>
      </c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T142" s="112" t="s">
        <v>189</v>
      </c>
      <c r="U142" s="112" t="s">
        <v>174</v>
      </c>
      <c r="V142" s="112">
        <v>64</v>
      </c>
      <c r="W142" s="112"/>
      <c r="X142" s="112"/>
    </row>
    <row r="143" spans="1:24" s="17" customFormat="1" ht="15.75">
      <c r="A143" s="2"/>
      <c r="C143" s="134" t="s">
        <v>389</v>
      </c>
      <c r="D143" s="127" t="s">
        <v>215</v>
      </c>
      <c r="F143" s="4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T143" s="112" t="s">
        <v>190</v>
      </c>
      <c r="U143" s="112" t="s">
        <v>174</v>
      </c>
      <c r="V143" s="112">
        <v>161</v>
      </c>
      <c r="W143" s="112" t="s">
        <v>10</v>
      </c>
      <c r="X143" s="112">
        <v>1</v>
      </c>
    </row>
    <row r="144" spans="1:18" s="17" customFormat="1" ht="15.75">
      <c r="A144" s="2"/>
      <c r="C144" s="134" t="s">
        <v>390</v>
      </c>
      <c r="D144" s="127"/>
      <c r="E144" s="2"/>
      <c r="F144" s="4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1:18" s="17" customFormat="1" ht="15.75">
      <c r="A145" s="2"/>
      <c r="C145" s="134" t="s">
        <v>391</v>
      </c>
      <c r="D145" s="127"/>
      <c r="E145" s="2"/>
      <c r="F145" s="4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1:18" s="17" customFormat="1" ht="15.75">
      <c r="A146" s="2"/>
      <c r="C146" s="134" t="s">
        <v>392</v>
      </c>
      <c r="D146" s="127"/>
      <c r="E146" s="2"/>
      <c r="F146" s="4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1:18" s="17" customFormat="1" ht="15.75">
      <c r="A147" s="11"/>
      <c r="B147" s="137"/>
      <c r="C147" s="138" t="s">
        <v>184</v>
      </c>
      <c r="D147" s="139"/>
      <c r="E147" s="11"/>
      <c r="F147" s="13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1:24" s="17" customFormat="1" ht="15.75">
      <c r="A148" s="2"/>
      <c r="C148" s="135"/>
      <c r="D148" s="127"/>
      <c r="E148" s="2"/>
      <c r="F148" s="4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T148" s="112" t="s">
        <v>189</v>
      </c>
      <c r="U148" s="112" t="s">
        <v>174</v>
      </c>
      <c r="V148" s="112">
        <v>51</v>
      </c>
      <c r="W148" s="112"/>
      <c r="X148" s="112"/>
    </row>
    <row r="149" spans="1:24" s="17" customFormat="1" ht="15.75">
      <c r="A149" s="2"/>
      <c r="C149" s="135"/>
      <c r="D149" s="127"/>
      <c r="F149" s="4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T149" s="112" t="s">
        <v>190</v>
      </c>
      <c r="U149" s="112" t="s">
        <v>174</v>
      </c>
      <c r="V149" s="112">
        <v>161</v>
      </c>
      <c r="W149" s="112" t="s">
        <v>10</v>
      </c>
      <c r="X149" s="112">
        <v>1</v>
      </c>
    </row>
    <row r="150" spans="1:18" s="17" customFormat="1" ht="15.75">
      <c r="A150" s="2"/>
      <c r="C150" s="135"/>
      <c r="D150" s="127"/>
      <c r="E150" s="2"/>
      <c r="F150" s="4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1:18" s="17" customFormat="1" ht="15.75">
      <c r="A151" s="2"/>
      <c r="C151" s="135"/>
      <c r="D151" s="127"/>
      <c r="F151" s="4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1:18" s="17" customFormat="1" ht="15.75">
      <c r="A152" s="2"/>
      <c r="C152" s="135"/>
      <c r="D152" s="127"/>
      <c r="E152" s="2"/>
      <c r="F152" s="4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1:18" s="17" customFormat="1" ht="15.75">
      <c r="A153" s="2"/>
      <c r="C153" s="134"/>
      <c r="D153" s="127"/>
      <c r="E153" s="3"/>
      <c r="F153" s="4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1:18" s="17" customFormat="1" ht="15.75">
      <c r="A154" s="2"/>
      <c r="C154" s="134"/>
      <c r="D154" s="127"/>
      <c r="E154" s="2"/>
      <c r="F154" s="4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1:18" s="17" customFormat="1" ht="15.75">
      <c r="A155" s="2"/>
      <c r="C155" s="134"/>
      <c r="D155" s="127"/>
      <c r="E155" s="2"/>
      <c r="F155" s="4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1:24" s="17" customFormat="1" ht="15.75">
      <c r="A156" s="2"/>
      <c r="C156" s="135"/>
      <c r="D156" s="127"/>
      <c r="E156" s="2"/>
      <c r="F156" s="4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T156" s="112" t="s">
        <v>189</v>
      </c>
      <c r="U156" s="112" t="s">
        <v>174</v>
      </c>
      <c r="V156" s="112">
        <v>51</v>
      </c>
      <c r="W156" s="112"/>
      <c r="X156" s="112"/>
    </row>
    <row r="157" spans="1:24" s="17" customFormat="1" ht="15.75">
      <c r="A157" s="2"/>
      <c r="C157" s="134"/>
      <c r="D157" s="127"/>
      <c r="F157" s="4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T157" s="112" t="s">
        <v>190</v>
      </c>
      <c r="U157" s="112" t="s">
        <v>174</v>
      </c>
      <c r="V157" s="112">
        <v>161</v>
      </c>
      <c r="W157" s="112" t="s">
        <v>10</v>
      </c>
      <c r="X157" s="112">
        <v>1</v>
      </c>
    </row>
    <row r="158" spans="1:18" s="17" customFormat="1" ht="15.75">
      <c r="A158" s="2"/>
      <c r="C158" s="134"/>
      <c r="D158" s="127"/>
      <c r="E158" s="2"/>
      <c r="F158" s="4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1:18" s="17" customFormat="1" ht="15.75">
      <c r="A159" s="2"/>
      <c r="C159" s="134"/>
      <c r="D159" s="127"/>
      <c r="E159" s="2"/>
      <c r="F159" s="4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1:18" s="17" customFormat="1" ht="15.75">
      <c r="A160" s="2"/>
      <c r="C160" s="134"/>
      <c r="D160" s="127"/>
      <c r="E160" s="2"/>
      <c r="F160" s="4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1:18" s="17" customFormat="1" ht="15.75">
      <c r="A161" s="2"/>
      <c r="C161" s="134"/>
      <c r="D161" s="127"/>
      <c r="E161" s="2"/>
      <c r="F161" s="4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1:18" s="17" customFormat="1" ht="15.75">
      <c r="A162" s="2"/>
      <c r="C162" s="134"/>
      <c r="D162" s="127"/>
      <c r="E162" s="2"/>
      <c r="F162" s="4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1:18" s="17" customFormat="1" ht="15.75">
      <c r="A163" s="2"/>
      <c r="C163" s="134"/>
      <c r="D163" s="127"/>
      <c r="E163" s="2"/>
      <c r="F163" s="4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1:18" s="17" customFormat="1" ht="15.75">
      <c r="A164" s="2"/>
      <c r="C164" s="134"/>
      <c r="D164" s="127"/>
      <c r="E164" s="2"/>
      <c r="F164" s="4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1:18" s="17" customFormat="1" ht="15.75">
      <c r="A165" s="2"/>
      <c r="C165" s="135"/>
      <c r="D165" s="127"/>
      <c r="E165" s="2"/>
      <c r="F165" s="4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1:18" s="17" customFormat="1" ht="15.75">
      <c r="A166" s="11"/>
      <c r="B166" s="137"/>
      <c r="C166" s="191"/>
      <c r="D166" s="139"/>
      <c r="E166" s="11"/>
      <c r="F166" s="13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16:24" ht="15.75">
      <c r="P167" s="17" t="s">
        <v>409</v>
      </c>
      <c r="R167" s="112">
        <f>1+R133</f>
        <v>36</v>
      </c>
      <c r="T167" s="17"/>
      <c r="U167" s="17"/>
      <c r="V167" s="17"/>
      <c r="W167" s="17"/>
      <c r="X167" s="17"/>
    </row>
    <row r="168" spans="4:18" ht="15" customHeight="1">
      <c r="D168" s="152"/>
      <c r="E168" s="153"/>
      <c r="F168" s="112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347" t="s">
        <v>177</v>
      </c>
      <c r="R168" s="347"/>
    </row>
    <row r="169" spans="1:18" ht="18" customHeight="1">
      <c r="A169" s="347" t="s">
        <v>178</v>
      </c>
      <c r="B169" s="347"/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</row>
    <row r="170" spans="1:18" ht="18" customHeight="1">
      <c r="A170" s="347" t="str">
        <f>+A136</f>
        <v>แผนการดำเนินงาน  ประจำปีงบประมาณ พ.ศ. 2564</v>
      </c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</row>
    <row r="171" spans="1:18" ht="15.75">
      <c r="A171" s="347" t="str">
        <f>+A137</f>
        <v>องค์การบริหารส่วนตำบลหนองโพ  อำเภอโพธาราม  จังหวัดราชบุรี</v>
      </c>
      <c r="B171" s="347"/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347"/>
      <c r="O171" s="347"/>
      <c r="P171" s="347"/>
      <c r="Q171" s="347"/>
      <c r="R171" s="347"/>
    </row>
    <row r="172" spans="1:18" ht="15.75">
      <c r="A172" s="156">
        <v>3</v>
      </c>
      <c r="B172" s="156" t="s">
        <v>393</v>
      </c>
      <c r="C172" s="157"/>
      <c r="D172" s="158"/>
      <c r="E172" s="157"/>
      <c r="F172" s="157"/>
      <c r="G172" s="154"/>
      <c r="H172" s="154"/>
      <c r="I172" s="154"/>
      <c r="J172" s="153"/>
      <c r="K172" s="153"/>
      <c r="L172" s="153"/>
      <c r="M172" s="153"/>
      <c r="N172" s="153"/>
      <c r="O172" s="153"/>
      <c r="P172" s="153"/>
      <c r="Q172" s="153"/>
      <c r="R172" s="153"/>
    </row>
    <row r="173" spans="2:18" ht="15.75">
      <c r="B173" s="348" t="s">
        <v>394</v>
      </c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</row>
    <row r="174" spans="1:18" ht="18.75" customHeight="1">
      <c r="A174" s="349" t="s">
        <v>10</v>
      </c>
      <c r="B174" s="346" t="s">
        <v>181</v>
      </c>
      <c r="C174" s="351" t="s">
        <v>182</v>
      </c>
      <c r="D174" s="160" t="s">
        <v>0</v>
      </c>
      <c r="E174" s="159" t="s">
        <v>29</v>
      </c>
      <c r="F174" s="159" t="s">
        <v>30</v>
      </c>
      <c r="G174" s="346" t="str">
        <f>+G140</f>
        <v>พ.ศ. 2563</v>
      </c>
      <c r="H174" s="346"/>
      <c r="I174" s="346"/>
      <c r="J174" s="346" t="str">
        <f>+J140</f>
        <v>พ.ศ. 2564</v>
      </c>
      <c r="K174" s="346"/>
      <c r="L174" s="346"/>
      <c r="M174" s="346"/>
      <c r="N174" s="346"/>
      <c r="O174" s="346"/>
      <c r="P174" s="346"/>
      <c r="Q174" s="346"/>
      <c r="R174" s="346"/>
    </row>
    <row r="175" spans="1:18" ht="15.75">
      <c r="A175" s="350"/>
      <c r="B175" s="346"/>
      <c r="C175" s="352"/>
      <c r="D175" s="162" t="s">
        <v>6</v>
      </c>
      <c r="E175" s="161" t="s">
        <v>25</v>
      </c>
      <c r="F175" s="161" t="s">
        <v>35</v>
      </c>
      <c r="G175" s="163" t="s">
        <v>11</v>
      </c>
      <c r="H175" s="163" t="s">
        <v>12</v>
      </c>
      <c r="I175" s="163" t="s">
        <v>13</v>
      </c>
      <c r="J175" s="163" t="s">
        <v>14</v>
      </c>
      <c r="K175" s="163" t="s">
        <v>15</v>
      </c>
      <c r="L175" s="163" t="s">
        <v>16</v>
      </c>
      <c r="M175" s="163" t="s">
        <v>17</v>
      </c>
      <c r="N175" s="163" t="s">
        <v>18</v>
      </c>
      <c r="O175" s="163" t="s">
        <v>19</v>
      </c>
      <c r="P175" s="163" t="s">
        <v>20</v>
      </c>
      <c r="Q175" s="163" t="s">
        <v>21</v>
      </c>
      <c r="R175" s="163" t="s">
        <v>22</v>
      </c>
    </row>
    <row r="176" spans="1:24" s="17" customFormat="1" ht="15.75">
      <c r="A176" s="5">
        <v>1</v>
      </c>
      <c r="B176" s="131" t="s">
        <v>395</v>
      </c>
      <c r="C176" s="132" t="s">
        <v>396</v>
      </c>
      <c r="D176" s="133">
        <v>7800</v>
      </c>
      <c r="E176" s="5" t="s">
        <v>32</v>
      </c>
      <c r="F176" s="7" t="s">
        <v>153</v>
      </c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T176" s="112" t="s">
        <v>189</v>
      </c>
      <c r="U176" s="112" t="s">
        <v>174</v>
      </c>
      <c r="V176" s="112">
        <v>64</v>
      </c>
      <c r="W176" s="112"/>
      <c r="X176" s="112"/>
    </row>
    <row r="177" spans="1:24" s="17" customFormat="1" ht="15.75">
      <c r="A177" s="2"/>
      <c r="C177" s="134" t="s">
        <v>397</v>
      </c>
      <c r="D177" s="127" t="s">
        <v>215</v>
      </c>
      <c r="F177" s="4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T177" s="112" t="s">
        <v>190</v>
      </c>
      <c r="U177" s="112" t="s">
        <v>174</v>
      </c>
      <c r="V177" s="112">
        <v>161</v>
      </c>
      <c r="W177" s="112" t="s">
        <v>10</v>
      </c>
      <c r="X177" s="112">
        <v>1</v>
      </c>
    </row>
    <row r="178" spans="1:18" s="17" customFormat="1" ht="15.75">
      <c r="A178" s="2"/>
      <c r="C178" s="134" t="s">
        <v>398</v>
      </c>
      <c r="D178" s="127"/>
      <c r="E178" s="2"/>
      <c r="F178" s="4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1:18" s="17" customFormat="1" ht="15.75">
      <c r="A179" s="2"/>
      <c r="C179" s="134" t="s">
        <v>399</v>
      </c>
      <c r="D179" s="127"/>
      <c r="E179" s="2"/>
      <c r="F179" s="4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1:18" s="17" customFormat="1" ht="15.75">
      <c r="A180" s="11"/>
      <c r="B180" s="137"/>
      <c r="C180" s="138" t="s">
        <v>400</v>
      </c>
      <c r="D180" s="139"/>
      <c r="E180" s="11"/>
      <c r="F180" s="13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 ht="15.75">
      <c r="B181" s="348" t="s">
        <v>617</v>
      </c>
      <c r="C181" s="348"/>
      <c r="D181" s="348"/>
      <c r="E181" s="348"/>
      <c r="F181" s="348"/>
      <c r="G181" s="348"/>
      <c r="H181" s="348"/>
      <c r="I181" s="348"/>
      <c r="J181" s="348"/>
      <c r="K181" s="348"/>
      <c r="L181" s="348"/>
      <c r="M181" s="348"/>
      <c r="N181" s="348"/>
      <c r="O181" s="348"/>
      <c r="P181" s="348"/>
      <c r="Q181" s="348"/>
      <c r="R181" s="348"/>
    </row>
    <row r="182" spans="1:18" ht="18.75" customHeight="1">
      <c r="A182" s="349" t="s">
        <v>10</v>
      </c>
      <c r="B182" s="346" t="s">
        <v>181</v>
      </c>
      <c r="C182" s="351" t="s">
        <v>182</v>
      </c>
      <c r="D182" s="160" t="s">
        <v>0</v>
      </c>
      <c r="E182" s="159" t="s">
        <v>29</v>
      </c>
      <c r="F182" s="159" t="s">
        <v>30</v>
      </c>
      <c r="G182" s="346" t="str">
        <f>+G378</f>
        <v>พ.ศ. 2563</v>
      </c>
      <c r="H182" s="346"/>
      <c r="I182" s="346"/>
      <c r="J182" s="346" t="str">
        <f>+J378</f>
        <v>พ.ศ. 2564</v>
      </c>
      <c r="K182" s="346"/>
      <c r="L182" s="346"/>
      <c r="M182" s="346"/>
      <c r="N182" s="346"/>
      <c r="O182" s="346"/>
      <c r="P182" s="346"/>
      <c r="Q182" s="346"/>
      <c r="R182" s="346"/>
    </row>
    <row r="183" spans="1:18" s="17" customFormat="1" ht="15.75">
      <c r="A183" s="350"/>
      <c r="B183" s="346"/>
      <c r="C183" s="352"/>
      <c r="D183" s="162" t="s">
        <v>6</v>
      </c>
      <c r="E183" s="161" t="s">
        <v>25</v>
      </c>
      <c r="F183" s="161" t="s">
        <v>35</v>
      </c>
      <c r="G183" s="163" t="s">
        <v>11</v>
      </c>
      <c r="H183" s="163" t="s">
        <v>12</v>
      </c>
      <c r="I183" s="163" t="s">
        <v>13</v>
      </c>
      <c r="J183" s="163" t="s">
        <v>14</v>
      </c>
      <c r="K183" s="163" t="s">
        <v>15</v>
      </c>
      <c r="L183" s="163" t="s">
        <v>16</v>
      </c>
      <c r="M183" s="163" t="s">
        <v>17</v>
      </c>
      <c r="N183" s="163" t="s">
        <v>18</v>
      </c>
      <c r="O183" s="163" t="s">
        <v>19</v>
      </c>
      <c r="P183" s="163" t="s">
        <v>20</v>
      </c>
      <c r="Q183" s="163" t="s">
        <v>21</v>
      </c>
      <c r="R183" s="163" t="s">
        <v>22</v>
      </c>
    </row>
    <row r="184" spans="1:24" s="17" customFormat="1" ht="15.75">
      <c r="A184" s="251">
        <v>1</v>
      </c>
      <c r="B184" s="234" t="s">
        <v>514</v>
      </c>
      <c r="C184" s="234" t="s">
        <v>515</v>
      </c>
      <c r="D184" s="252">
        <v>11000</v>
      </c>
      <c r="E184" s="251" t="s">
        <v>32</v>
      </c>
      <c r="F184" s="251" t="s">
        <v>9</v>
      </c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35"/>
      <c r="T184" s="112" t="s">
        <v>189</v>
      </c>
      <c r="U184" s="112" t="s">
        <v>174</v>
      </c>
      <c r="V184" s="112">
        <v>102</v>
      </c>
      <c r="W184" s="112"/>
      <c r="X184" s="112"/>
    </row>
    <row r="185" spans="1:24" s="17" customFormat="1" ht="15.75">
      <c r="A185" s="228"/>
      <c r="B185" s="234"/>
      <c r="C185" s="234" t="s">
        <v>516</v>
      </c>
      <c r="D185" s="250" t="s">
        <v>215</v>
      </c>
      <c r="E185" s="228"/>
      <c r="F185" s="228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T185" s="112" t="s">
        <v>190</v>
      </c>
      <c r="U185" s="112" t="s">
        <v>174</v>
      </c>
      <c r="V185" s="112">
        <v>162</v>
      </c>
      <c r="W185" s="112" t="s">
        <v>10</v>
      </c>
      <c r="X185" s="112">
        <v>1</v>
      </c>
    </row>
    <row r="186" spans="1:18" s="17" customFormat="1" ht="15.75">
      <c r="A186" s="228"/>
      <c r="B186" s="234"/>
      <c r="C186" s="234" t="s">
        <v>517</v>
      </c>
      <c r="D186" s="227"/>
      <c r="E186" s="228"/>
      <c r="F186" s="228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</row>
    <row r="187" spans="1:18" s="17" customFormat="1" ht="15.75">
      <c r="A187" s="228"/>
      <c r="B187" s="234"/>
      <c r="C187" s="236" t="s">
        <v>518</v>
      </c>
      <c r="D187" s="227"/>
      <c r="E187" s="228"/>
      <c r="F187" s="228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</row>
    <row r="188" spans="1:18" s="17" customFormat="1" ht="15.75">
      <c r="A188" s="228"/>
      <c r="B188" s="234"/>
      <c r="C188" s="236" t="s">
        <v>519</v>
      </c>
      <c r="D188" s="227"/>
      <c r="E188" s="228"/>
      <c r="F188" s="228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</row>
    <row r="189" spans="1:18" s="17" customFormat="1" ht="15.75">
      <c r="A189" s="251"/>
      <c r="B189" s="234"/>
      <c r="C189" s="234" t="s">
        <v>520</v>
      </c>
      <c r="D189" s="252"/>
      <c r="E189" s="251"/>
      <c r="F189" s="251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</row>
    <row r="190" spans="1:18" s="17" customFormat="1" ht="15.75">
      <c r="A190" s="161"/>
      <c r="B190" s="237"/>
      <c r="C190" s="237" t="s">
        <v>184</v>
      </c>
      <c r="D190" s="253"/>
      <c r="E190" s="161"/>
      <c r="F190" s="161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</row>
    <row r="191" spans="1:18" s="17" customFormat="1" ht="15.75">
      <c r="A191" s="2"/>
      <c r="C191" s="134"/>
      <c r="D191" s="127"/>
      <c r="E191" s="2"/>
      <c r="F191" s="4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1:18" s="17" customFormat="1" ht="15.75">
      <c r="A192" s="2"/>
      <c r="C192" s="134"/>
      <c r="D192" s="127"/>
      <c r="E192" s="2"/>
      <c r="F192" s="4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1:18" s="17" customFormat="1" ht="15.75">
      <c r="A193" s="2"/>
      <c r="C193" s="134"/>
      <c r="D193" s="127"/>
      <c r="E193" s="2"/>
      <c r="F193" s="4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1:18" s="17" customFormat="1" ht="15.75">
      <c r="A194" s="2"/>
      <c r="C194" s="134"/>
      <c r="D194" s="127"/>
      <c r="E194" s="2"/>
      <c r="F194" s="4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1:18" s="17" customFormat="1" ht="15.75">
      <c r="A195" s="2"/>
      <c r="C195" s="134"/>
      <c r="D195" s="127"/>
      <c r="E195" s="2"/>
      <c r="F195" s="4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1:18" s="17" customFormat="1" ht="15.75">
      <c r="A196" s="2"/>
      <c r="C196" s="134"/>
      <c r="D196" s="127"/>
      <c r="E196" s="2"/>
      <c r="F196" s="4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1:18" s="17" customFormat="1" ht="15.75">
      <c r="A197" s="2"/>
      <c r="C197" s="134"/>
      <c r="D197" s="127"/>
      <c r="E197" s="2"/>
      <c r="F197" s="4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1:18" s="17" customFormat="1" ht="15.75">
      <c r="A198" s="2"/>
      <c r="C198" s="134"/>
      <c r="D198" s="127"/>
      <c r="E198" s="2"/>
      <c r="F198" s="4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1:18" s="17" customFormat="1" ht="15.75">
      <c r="A199" s="2"/>
      <c r="C199" s="134"/>
      <c r="D199" s="127"/>
      <c r="E199" s="2"/>
      <c r="F199" s="4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1:18" s="17" customFormat="1" ht="15.75">
      <c r="A200" s="11"/>
      <c r="B200" s="137"/>
      <c r="C200" s="138"/>
      <c r="D200" s="139"/>
      <c r="E200" s="11"/>
      <c r="F200" s="13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17:24" ht="15.75">
      <c r="Q201" s="112" t="s">
        <v>174</v>
      </c>
      <c r="R201" s="112">
        <f>1+R167</f>
        <v>37</v>
      </c>
      <c r="T201" s="17"/>
      <c r="U201" s="17"/>
      <c r="V201" s="17"/>
      <c r="W201" s="17"/>
      <c r="X201" s="17"/>
    </row>
    <row r="202" spans="4:24" ht="21" customHeight="1">
      <c r="D202" s="152"/>
      <c r="E202" s="153"/>
      <c r="F202" s="112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347" t="s">
        <v>177</v>
      </c>
      <c r="R202" s="347"/>
      <c r="T202" s="17"/>
      <c r="U202" s="17"/>
      <c r="V202" s="17"/>
      <c r="W202" s="17"/>
      <c r="X202" s="17"/>
    </row>
    <row r="203" spans="1:18" ht="18" customHeight="1">
      <c r="A203" s="347" t="s">
        <v>178</v>
      </c>
      <c r="B203" s="347"/>
      <c r="C203" s="347"/>
      <c r="D203" s="347"/>
      <c r="E203" s="347"/>
      <c r="F203" s="347"/>
      <c r="G203" s="347"/>
      <c r="H203" s="347"/>
      <c r="I203" s="347"/>
      <c r="J203" s="347"/>
      <c r="K203" s="347"/>
      <c r="L203" s="347"/>
      <c r="M203" s="347"/>
      <c r="N203" s="347"/>
      <c r="O203" s="347"/>
      <c r="P203" s="347"/>
      <c r="Q203" s="347"/>
      <c r="R203" s="347"/>
    </row>
    <row r="204" spans="1:18" ht="18" customHeight="1">
      <c r="A204" s="347" t="str">
        <f>+A442</f>
        <v>แผนการดำเนินงาน  ประจำปีงบประมาณ พ.ศ. 2564</v>
      </c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</row>
    <row r="205" spans="1:18" ht="15.75">
      <c r="A205" s="347" t="str">
        <f>+A443</f>
        <v>องค์การบริหารส่วนตำบลหนองโพ  อำเภอโพธาราม  จังหวัดราชบุรี</v>
      </c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  <c r="O205" s="347"/>
      <c r="P205" s="347"/>
      <c r="Q205" s="347"/>
      <c r="R205" s="347"/>
    </row>
    <row r="206" spans="1:18" ht="15.75">
      <c r="A206" s="156">
        <v>4</v>
      </c>
      <c r="B206" s="156" t="s">
        <v>216</v>
      </c>
      <c r="C206" s="157"/>
      <c r="D206" s="158"/>
      <c r="E206" s="157"/>
      <c r="F206" s="157"/>
      <c r="G206" s="154"/>
      <c r="H206" s="154"/>
      <c r="I206" s="154"/>
      <c r="J206" s="153"/>
      <c r="K206" s="153"/>
      <c r="L206" s="153"/>
      <c r="M206" s="153"/>
      <c r="N206" s="153"/>
      <c r="O206" s="153"/>
      <c r="P206" s="153"/>
      <c r="Q206" s="153"/>
      <c r="R206" s="153"/>
    </row>
    <row r="207" spans="2:18" ht="15.75">
      <c r="B207" s="348" t="s">
        <v>452</v>
      </c>
      <c r="C207" s="348"/>
      <c r="D207" s="348"/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348"/>
      <c r="P207" s="348"/>
      <c r="Q207" s="348"/>
      <c r="R207" s="348"/>
    </row>
    <row r="208" spans="1:18" ht="18.75" customHeight="1">
      <c r="A208" s="349" t="s">
        <v>10</v>
      </c>
      <c r="B208" s="346" t="s">
        <v>181</v>
      </c>
      <c r="C208" s="351" t="s">
        <v>182</v>
      </c>
      <c r="D208" s="160" t="s">
        <v>0</v>
      </c>
      <c r="E208" s="159" t="s">
        <v>29</v>
      </c>
      <c r="F208" s="159" t="s">
        <v>30</v>
      </c>
      <c r="G208" s="346" t="str">
        <f>+G445</f>
        <v>พ.ศ. 2563</v>
      </c>
      <c r="H208" s="346"/>
      <c r="I208" s="346"/>
      <c r="J208" s="346" t="str">
        <f>+J445</f>
        <v>พ.ศ. 2564</v>
      </c>
      <c r="K208" s="346"/>
      <c r="L208" s="346"/>
      <c r="M208" s="346"/>
      <c r="N208" s="346"/>
      <c r="O208" s="346"/>
      <c r="P208" s="346"/>
      <c r="Q208" s="346"/>
      <c r="R208" s="346"/>
    </row>
    <row r="209" spans="1:18" ht="15.75">
      <c r="A209" s="350"/>
      <c r="B209" s="346"/>
      <c r="C209" s="352"/>
      <c r="D209" s="227" t="s">
        <v>6</v>
      </c>
      <c r="E209" s="228" t="s">
        <v>25</v>
      </c>
      <c r="F209" s="228" t="s">
        <v>35</v>
      </c>
      <c r="G209" s="229" t="s">
        <v>11</v>
      </c>
      <c r="H209" s="229" t="s">
        <v>12</v>
      </c>
      <c r="I209" s="229" t="s">
        <v>13</v>
      </c>
      <c r="J209" s="229" t="s">
        <v>14</v>
      </c>
      <c r="K209" s="229" t="s">
        <v>15</v>
      </c>
      <c r="L209" s="229" t="s">
        <v>16</v>
      </c>
      <c r="M209" s="229" t="s">
        <v>17</v>
      </c>
      <c r="N209" s="229" t="s">
        <v>18</v>
      </c>
      <c r="O209" s="229" t="s">
        <v>19</v>
      </c>
      <c r="P209" s="229" t="s">
        <v>20</v>
      </c>
      <c r="Q209" s="229" t="s">
        <v>21</v>
      </c>
      <c r="R209" s="229" t="s">
        <v>22</v>
      </c>
    </row>
    <row r="210" spans="1:18" s="131" customFormat="1" ht="15.75">
      <c r="A210" s="230">
        <v>1</v>
      </c>
      <c r="B210" s="231" t="s">
        <v>410</v>
      </c>
      <c r="C210" s="231" t="s">
        <v>411</v>
      </c>
      <c r="D210" s="232">
        <v>22000</v>
      </c>
      <c r="E210" s="230" t="s">
        <v>32</v>
      </c>
      <c r="F210" s="230" t="s">
        <v>374</v>
      </c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29"/>
    </row>
    <row r="211" spans="1:18" s="17" customFormat="1" ht="15.75">
      <c r="A211" s="228"/>
      <c r="B211" s="234"/>
      <c r="C211" s="234" t="s">
        <v>412</v>
      </c>
      <c r="D211" s="227"/>
      <c r="E211" s="228"/>
      <c r="F211" s="228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</row>
    <row r="212" spans="1:18" s="17" customFormat="1" ht="15.75">
      <c r="A212" s="228"/>
      <c r="B212" s="234"/>
      <c r="C212" s="234" t="s">
        <v>413</v>
      </c>
      <c r="D212" s="227"/>
      <c r="E212" s="228"/>
      <c r="F212" s="228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</row>
    <row r="213" spans="1:18" s="17" customFormat="1" ht="15.75">
      <c r="A213" s="228"/>
      <c r="B213" s="234"/>
      <c r="C213" s="236" t="s">
        <v>414</v>
      </c>
      <c r="D213" s="227"/>
      <c r="E213" s="228"/>
      <c r="F213" s="228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</row>
    <row r="214" spans="1:18" s="17" customFormat="1" ht="15.75">
      <c r="A214" s="228"/>
      <c r="B214" s="234"/>
      <c r="C214" s="234" t="s">
        <v>415</v>
      </c>
      <c r="D214" s="227"/>
      <c r="E214" s="228"/>
      <c r="F214" s="228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</row>
    <row r="215" spans="1:18" s="17" customFormat="1" ht="15.75">
      <c r="A215" s="228"/>
      <c r="B215" s="234"/>
      <c r="C215" s="234" t="s">
        <v>416</v>
      </c>
      <c r="D215" s="227"/>
      <c r="E215" s="228"/>
      <c r="F215" s="228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</row>
    <row r="216" spans="1:18" s="17" customFormat="1" ht="15.75">
      <c r="A216" s="228"/>
      <c r="B216" s="234"/>
      <c r="C216" s="234" t="s">
        <v>417</v>
      </c>
      <c r="D216" s="227"/>
      <c r="E216" s="228"/>
      <c r="F216" s="228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</row>
    <row r="217" spans="1:18" s="17" customFormat="1" ht="15.75">
      <c r="A217" s="228"/>
      <c r="B217" s="234"/>
      <c r="C217" s="234" t="s">
        <v>418</v>
      </c>
      <c r="D217" s="227"/>
      <c r="E217" s="228"/>
      <c r="F217" s="228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</row>
    <row r="218" spans="1:18" s="17" customFormat="1" ht="15.75">
      <c r="A218" s="228"/>
      <c r="B218" s="234"/>
      <c r="C218" s="234" t="s">
        <v>419</v>
      </c>
      <c r="D218" s="227"/>
      <c r="E218" s="228"/>
      <c r="F218" s="228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</row>
    <row r="219" spans="1:18" s="17" customFormat="1" ht="15.75">
      <c r="A219" s="228"/>
      <c r="B219" s="234"/>
      <c r="C219" s="236" t="s">
        <v>414</v>
      </c>
      <c r="D219" s="227"/>
      <c r="E219" s="228"/>
      <c r="F219" s="228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</row>
    <row r="220" spans="1:18" s="17" customFormat="1" ht="15.75">
      <c r="A220" s="228"/>
      <c r="B220" s="234"/>
      <c r="C220" s="234" t="s">
        <v>415</v>
      </c>
      <c r="D220" s="227"/>
      <c r="E220" s="228"/>
      <c r="F220" s="228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</row>
    <row r="221" spans="1:18" s="17" customFormat="1" ht="15.75">
      <c r="A221" s="228"/>
      <c r="B221" s="234"/>
      <c r="C221" s="234" t="s">
        <v>420</v>
      </c>
      <c r="D221" s="227"/>
      <c r="E221" s="228"/>
      <c r="F221" s="228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</row>
    <row r="222" spans="1:18" s="17" customFormat="1" ht="15.75">
      <c r="A222" s="228"/>
      <c r="B222" s="234"/>
      <c r="C222" s="234" t="s">
        <v>421</v>
      </c>
      <c r="D222" s="227"/>
      <c r="E222" s="228"/>
      <c r="F222" s="228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</row>
    <row r="223" spans="1:18" s="17" customFormat="1" ht="15.75">
      <c r="A223" s="228"/>
      <c r="B223" s="234"/>
      <c r="C223" s="234" t="s">
        <v>422</v>
      </c>
      <c r="D223" s="227"/>
      <c r="E223" s="228"/>
      <c r="F223" s="228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</row>
    <row r="224" spans="1:18" s="17" customFormat="1" ht="15.75">
      <c r="A224" s="228"/>
      <c r="B224" s="234"/>
      <c r="C224" s="234" t="s">
        <v>423</v>
      </c>
      <c r="D224" s="227"/>
      <c r="E224" s="228"/>
      <c r="F224" s="228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</row>
    <row r="225" spans="1:18" s="17" customFormat="1" ht="15.75">
      <c r="A225" s="228"/>
      <c r="B225" s="234"/>
      <c r="C225" s="234" t="s">
        <v>424</v>
      </c>
      <c r="D225" s="227"/>
      <c r="E225" s="228"/>
      <c r="F225" s="228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</row>
    <row r="226" spans="1:18" s="17" customFormat="1" ht="15.75">
      <c r="A226" s="228"/>
      <c r="B226" s="234"/>
      <c r="C226" s="234" t="s">
        <v>425</v>
      </c>
      <c r="D226" s="227"/>
      <c r="E226" s="228"/>
      <c r="F226" s="228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</row>
    <row r="227" spans="1:18" s="17" customFormat="1" ht="15.75">
      <c r="A227" s="228"/>
      <c r="B227" s="234"/>
      <c r="C227" s="234" t="s">
        <v>426</v>
      </c>
      <c r="D227" s="227"/>
      <c r="E227" s="228"/>
      <c r="F227" s="228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</row>
    <row r="228" spans="1:18" s="17" customFormat="1" ht="15.75">
      <c r="A228" s="228"/>
      <c r="B228" s="234"/>
      <c r="C228" s="234" t="s">
        <v>244</v>
      </c>
      <c r="D228" s="227"/>
      <c r="E228" s="228"/>
      <c r="F228" s="228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</row>
    <row r="229" spans="1:18" s="17" customFormat="1" ht="15.75">
      <c r="A229" s="228"/>
      <c r="B229" s="234"/>
      <c r="C229" s="234" t="s">
        <v>427</v>
      </c>
      <c r="D229" s="227"/>
      <c r="E229" s="228"/>
      <c r="F229" s="228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</row>
    <row r="230" spans="1:18" s="17" customFormat="1" ht="15.75">
      <c r="A230" s="228"/>
      <c r="B230" s="234"/>
      <c r="C230" s="234" t="s">
        <v>246</v>
      </c>
      <c r="D230" s="227"/>
      <c r="E230" s="228"/>
      <c r="F230" s="228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</row>
    <row r="231" spans="1:18" s="17" customFormat="1" ht="15.75">
      <c r="A231" s="228"/>
      <c r="B231" s="234"/>
      <c r="C231" s="234" t="s">
        <v>428</v>
      </c>
      <c r="D231" s="227"/>
      <c r="E231" s="228"/>
      <c r="F231" s="228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</row>
    <row r="232" spans="1:18" s="17" customFormat="1" ht="15.75">
      <c r="A232" s="228"/>
      <c r="B232" s="234"/>
      <c r="C232" s="234" t="s">
        <v>429</v>
      </c>
      <c r="D232" s="227"/>
      <c r="E232" s="228"/>
      <c r="F232" s="228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</row>
    <row r="233" spans="1:18" s="17" customFormat="1" ht="15.75">
      <c r="A233" s="161"/>
      <c r="B233" s="237"/>
      <c r="C233" s="237" t="s">
        <v>430</v>
      </c>
      <c r="D233" s="162"/>
      <c r="E233" s="161"/>
      <c r="F233" s="161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</row>
    <row r="234" spans="1:18" s="17" customFormat="1" ht="15.75">
      <c r="A234" s="241"/>
      <c r="B234" s="239"/>
      <c r="C234" s="239"/>
      <c r="D234" s="240"/>
      <c r="E234" s="241"/>
      <c r="F234" s="241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</row>
    <row r="235" spans="1:18" s="17" customFormat="1" ht="15.75">
      <c r="A235" s="241"/>
      <c r="B235" s="239"/>
      <c r="C235" s="239"/>
      <c r="D235" s="240"/>
      <c r="E235" s="241"/>
      <c r="F235" s="241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112" t="s">
        <v>174</v>
      </c>
      <c r="R235" s="112">
        <f>1+R201</f>
        <v>38</v>
      </c>
    </row>
    <row r="236" spans="4:24" ht="21" customHeight="1">
      <c r="D236" s="152"/>
      <c r="E236" s="153"/>
      <c r="F236" s="112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347" t="s">
        <v>177</v>
      </c>
      <c r="R236" s="347"/>
      <c r="T236" s="17"/>
      <c r="U236" s="17"/>
      <c r="V236" s="17"/>
      <c r="W236" s="17"/>
      <c r="X236" s="17"/>
    </row>
    <row r="237" spans="1:18" ht="18" customHeight="1">
      <c r="A237" s="347" t="s">
        <v>178</v>
      </c>
      <c r="B237" s="347"/>
      <c r="C237" s="347"/>
      <c r="D237" s="347"/>
      <c r="E237" s="347"/>
      <c r="F237" s="347"/>
      <c r="G237" s="347"/>
      <c r="H237" s="347"/>
      <c r="I237" s="347"/>
      <c r="J237" s="347"/>
      <c r="K237" s="347"/>
      <c r="L237" s="347"/>
      <c r="M237" s="347"/>
      <c r="N237" s="347"/>
      <c r="O237" s="347"/>
      <c r="P237" s="347"/>
      <c r="Q237" s="347"/>
      <c r="R237" s="347"/>
    </row>
    <row r="238" spans="1:18" ht="18" customHeight="1">
      <c r="A238" s="347" t="str">
        <f>+A204</f>
        <v>แผนการดำเนินงาน  ประจำปีงบประมาณ พ.ศ. 2564</v>
      </c>
      <c r="B238" s="347"/>
      <c r="C238" s="347"/>
      <c r="D238" s="347"/>
      <c r="E238" s="347"/>
      <c r="F238" s="347"/>
      <c r="G238" s="347"/>
      <c r="H238" s="347"/>
      <c r="I238" s="347"/>
      <c r="J238" s="347"/>
      <c r="K238" s="347"/>
      <c r="L238" s="347"/>
      <c r="M238" s="347"/>
      <c r="N238" s="347"/>
      <c r="O238" s="347"/>
      <c r="P238" s="347"/>
      <c r="Q238" s="347"/>
      <c r="R238" s="347"/>
    </row>
    <row r="239" spans="1:18" ht="15.75">
      <c r="A239" s="347" t="str">
        <f>+A205</f>
        <v>องค์การบริหารส่วนตำบลหนองโพ  อำเภอโพธาราม  จังหวัดราชบุรี</v>
      </c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</row>
    <row r="240" spans="1:18" ht="15.75">
      <c r="A240" s="156">
        <v>4</v>
      </c>
      <c r="B240" s="156" t="s">
        <v>216</v>
      </c>
      <c r="C240" s="157"/>
      <c r="D240" s="158"/>
      <c r="E240" s="157"/>
      <c r="F240" s="157"/>
      <c r="G240" s="154"/>
      <c r="H240" s="154"/>
      <c r="I240" s="154"/>
      <c r="J240" s="153"/>
      <c r="K240" s="153"/>
      <c r="L240" s="153"/>
      <c r="M240" s="153"/>
      <c r="N240" s="153"/>
      <c r="O240" s="153"/>
      <c r="P240" s="153"/>
      <c r="Q240" s="153"/>
      <c r="R240" s="153"/>
    </row>
    <row r="241" spans="2:18" ht="15.75">
      <c r="B241" s="348" t="s">
        <v>452</v>
      </c>
      <c r="C241" s="348"/>
      <c r="D241" s="348"/>
      <c r="E241" s="348"/>
      <c r="F241" s="348"/>
      <c r="G241" s="348"/>
      <c r="H241" s="348"/>
      <c r="I241" s="348"/>
      <c r="J241" s="348"/>
      <c r="K241" s="348"/>
      <c r="L241" s="348"/>
      <c r="M241" s="348"/>
      <c r="N241" s="348"/>
      <c r="O241" s="348"/>
      <c r="P241" s="348"/>
      <c r="Q241" s="348"/>
      <c r="R241" s="348"/>
    </row>
    <row r="242" spans="1:18" ht="18.75" customHeight="1">
      <c r="A242" s="349" t="s">
        <v>10</v>
      </c>
      <c r="B242" s="346" t="s">
        <v>181</v>
      </c>
      <c r="C242" s="351" t="s">
        <v>182</v>
      </c>
      <c r="D242" s="160" t="s">
        <v>0</v>
      </c>
      <c r="E242" s="159" t="s">
        <v>29</v>
      </c>
      <c r="F242" s="159" t="s">
        <v>30</v>
      </c>
      <c r="G242" s="346" t="str">
        <f>+G208</f>
        <v>พ.ศ. 2563</v>
      </c>
      <c r="H242" s="346"/>
      <c r="I242" s="346"/>
      <c r="J242" s="346" t="str">
        <f>+J208</f>
        <v>พ.ศ. 2564</v>
      </c>
      <c r="K242" s="346"/>
      <c r="L242" s="346"/>
      <c r="M242" s="346"/>
      <c r="N242" s="346"/>
      <c r="O242" s="346"/>
      <c r="P242" s="346"/>
      <c r="Q242" s="346"/>
      <c r="R242" s="346"/>
    </row>
    <row r="243" spans="1:18" ht="15.75">
      <c r="A243" s="350"/>
      <c r="B243" s="346"/>
      <c r="C243" s="352"/>
      <c r="D243" s="162" t="s">
        <v>6</v>
      </c>
      <c r="E243" s="161" t="s">
        <v>25</v>
      </c>
      <c r="F243" s="161" t="s">
        <v>35</v>
      </c>
      <c r="G243" s="163" t="s">
        <v>11</v>
      </c>
      <c r="H243" s="163" t="s">
        <v>12</v>
      </c>
      <c r="I243" s="163" t="s">
        <v>13</v>
      </c>
      <c r="J243" s="229" t="s">
        <v>14</v>
      </c>
      <c r="K243" s="229" t="s">
        <v>15</v>
      </c>
      <c r="L243" s="229" t="s">
        <v>16</v>
      </c>
      <c r="M243" s="229" t="s">
        <v>17</v>
      </c>
      <c r="N243" s="229" t="s">
        <v>18</v>
      </c>
      <c r="O243" s="229" t="s">
        <v>19</v>
      </c>
      <c r="P243" s="229" t="s">
        <v>20</v>
      </c>
      <c r="Q243" s="229" t="s">
        <v>21</v>
      </c>
      <c r="R243" s="229" t="s">
        <v>22</v>
      </c>
    </row>
    <row r="244" spans="1:18" s="17" customFormat="1" ht="15.75">
      <c r="A244" s="230">
        <v>1</v>
      </c>
      <c r="B244" s="231" t="s">
        <v>451</v>
      </c>
      <c r="C244" s="234" t="s">
        <v>431</v>
      </c>
      <c r="D244" s="227"/>
      <c r="E244" s="228"/>
      <c r="F244" s="228"/>
      <c r="G244" s="235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</row>
    <row r="245" spans="1:18" s="17" customFormat="1" ht="15.75">
      <c r="A245" s="228"/>
      <c r="B245" s="234"/>
      <c r="C245" s="234" t="s">
        <v>432</v>
      </c>
      <c r="D245" s="227"/>
      <c r="E245" s="228"/>
      <c r="F245" s="228"/>
      <c r="G245" s="235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</row>
    <row r="246" spans="1:18" s="17" customFormat="1" ht="15.75">
      <c r="A246" s="228"/>
      <c r="B246" s="234"/>
      <c r="C246" s="234" t="s">
        <v>433</v>
      </c>
      <c r="D246" s="227"/>
      <c r="E246" s="228"/>
      <c r="F246" s="228"/>
      <c r="G246" s="235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</row>
    <row r="247" spans="1:18" s="17" customFormat="1" ht="15.75">
      <c r="A247" s="228"/>
      <c r="B247" s="234"/>
      <c r="C247" s="234" t="s">
        <v>434</v>
      </c>
      <c r="D247" s="227"/>
      <c r="E247" s="228"/>
      <c r="F247" s="228"/>
      <c r="G247" s="235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</row>
    <row r="248" spans="1:18" s="17" customFormat="1" ht="15.75">
      <c r="A248" s="228"/>
      <c r="B248" s="234"/>
      <c r="C248" s="234" t="s">
        <v>249</v>
      </c>
      <c r="D248" s="227"/>
      <c r="E248" s="228"/>
      <c r="F248" s="228"/>
      <c r="G248" s="235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</row>
    <row r="249" spans="1:18" s="17" customFormat="1" ht="15.75">
      <c r="A249" s="228"/>
      <c r="B249" s="234"/>
      <c r="C249" s="234" t="s">
        <v>435</v>
      </c>
      <c r="D249" s="227"/>
      <c r="E249" s="228"/>
      <c r="F249" s="228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</row>
    <row r="250" spans="1:18" s="17" customFormat="1" ht="15.75">
      <c r="A250" s="228"/>
      <c r="B250" s="234"/>
      <c r="C250" s="234" t="s">
        <v>436</v>
      </c>
      <c r="D250" s="227"/>
      <c r="E250" s="228"/>
      <c r="F250" s="228"/>
      <c r="G250" s="235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</row>
    <row r="251" spans="1:18" s="17" customFormat="1" ht="15.75">
      <c r="A251" s="228"/>
      <c r="B251" s="234"/>
      <c r="C251" s="234" t="s">
        <v>437</v>
      </c>
      <c r="D251" s="227"/>
      <c r="E251" s="228"/>
      <c r="F251" s="228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</row>
    <row r="252" spans="1:18" s="17" customFormat="1" ht="15.75">
      <c r="A252" s="228"/>
      <c r="B252" s="234"/>
      <c r="C252" s="234" t="s">
        <v>438</v>
      </c>
      <c r="D252" s="227"/>
      <c r="E252" s="228"/>
      <c r="F252" s="228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</row>
    <row r="253" spans="1:18" s="17" customFormat="1" ht="15.75">
      <c r="A253" s="161"/>
      <c r="B253" s="237"/>
      <c r="C253" s="138" t="s">
        <v>184</v>
      </c>
      <c r="D253" s="162"/>
      <c r="E253" s="161"/>
      <c r="F253" s="161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</row>
    <row r="254" spans="1:24" s="17" customFormat="1" ht="15.75">
      <c r="A254" s="2">
        <v>2</v>
      </c>
      <c r="B254" s="17" t="s">
        <v>256</v>
      </c>
      <c r="C254" s="134" t="s">
        <v>257</v>
      </c>
      <c r="D254" s="127">
        <v>2600</v>
      </c>
      <c r="E254" s="2" t="s">
        <v>32</v>
      </c>
      <c r="F254" s="4" t="s">
        <v>374</v>
      </c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T254" s="112" t="s">
        <v>189</v>
      </c>
      <c r="U254" s="112" t="s">
        <v>174</v>
      </c>
      <c r="V254" s="112">
        <v>73</v>
      </c>
      <c r="W254" s="112"/>
      <c r="X254" s="112"/>
    </row>
    <row r="255" spans="1:24" s="17" customFormat="1" ht="15.75">
      <c r="A255" s="2"/>
      <c r="C255" s="134" t="s">
        <v>258</v>
      </c>
      <c r="D255" s="127" t="s">
        <v>215</v>
      </c>
      <c r="F255" s="4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T255" s="112" t="s">
        <v>190</v>
      </c>
      <c r="U255" s="112" t="s">
        <v>174</v>
      </c>
      <c r="V255" s="112">
        <v>162</v>
      </c>
      <c r="W255" s="112" t="s">
        <v>10</v>
      </c>
      <c r="X255" s="112">
        <v>1</v>
      </c>
    </row>
    <row r="256" spans="1:18" s="17" customFormat="1" ht="15.75">
      <c r="A256" s="2"/>
      <c r="C256" s="134" t="s">
        <v>259</v>
      </c>
      <c r="D256" s="127"/>
      <c r="E256" s="2"/>
      <c r="F256" s="4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1:18" s="17" customFormat="1" ht="15.75">
      <c r="A257" s="2"/>
      <c r="C257" s="134" t="s">
        <v>260</v>
      </c>
      <c r="D257" s="127"/>
      <c r="E257" s="2"/>
      <c r="F257" s="4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1:18" s="17" customFormat="1" ht="15.75">
      <c r="A258" s="2"/>
      <c r="C258" s="134" t="s">
        <v>261</v>
      </c>
      <c r="D258" s="127"/>
      <c r="E258" s="2"/>
      <c r="F258" s="4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1:18" s="17" customFormat="1" ht="15.75">
      <c r="A259" s="2"/>
      <c r="C259" s="134" t="s">
        <v>262</v>
      </c>
      <c r="D259" s="127"/>
      <c r="E259" s="2"/>
      <c r="F259" s="4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1:18" s="17" customFormat="1" ht="15.75">
      <c r="A260" s="2"/>
      <c r="C260" s="134" t="s">
        <v>263</v>
      </c>
      <c r="D260" s="127"/>
      <c r="E260" s="2"/>
      <c r="F260" s="4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1:18" s="17" customFormat="1" ht="15.75">
      <c r="A261" s="2"/>
      <c r="C261" s="134" t="s">
        <v>264</v>
      </c>
      <c r="D261" s="127"/>
      <c r="E261" s="2"/>
      <c r="F261" s="4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1:18" s="17" customFormat="1" ht="15.75">
      <c r="A262" s="2"/>
      <c r="C262" s="134" t="s">
        <v>265</v>
      </c>
      <c r="D262" s="127"/>
      <c r="E262" s="2"/>
      <c r="F262" s="4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1:18" s="17" customFormat="1" ht="15.75">
      <c r="A263" s="2"/>
      <c r="C263" s="134" t="s">
        <v>439</v>
      </c>
      <c r="D263" s="127"/>
      <c r="E263" s="2"/>
      <c r="F263" s="4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1:18" s="17" customFormat="1" ht="15.75">
      <c r="A264" s="2"/>
      <c r="C264" s="134" t="s">
        <v>440</v>
      </c>
      <c r="D264" s="127"/>
      <c r="E264" s="2"/>
      <c r="F264" s="4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1:18" s="17" customFormat="1" ht="15.75">
      <c r="A265" s="11"/>
      <c r="B265" s="137"/>
      <c r="C265" s="138" t="s">
        <v>184</v>
      </c>
      <c r="D265" s="139"/>
      <c r="E265" s="11"/>
      <c r="F265" s="13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1:18" s="17" customFormat="1" ht="15.75">
      <c r="A266" s="5"/>
      <c r="B266" s="6"/>
      <c r="C266" s="136"/>
      <c r="D266" s="133"/>
      <c r="E266" s="5"/>
      <c r="F266" s="7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</row>
    <row r="267" spans="1:18" s="17" customFormat="1" ht="15.75">
      <c r="A267" s="2"/>
      <c r="B267" s="3"/>
      <c r="C267" s="134"/>
      <c r="D267" s="127"/>
      <c r="E267" s="2"/>
      <c r="F267" s="4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1:18" s="17" customFormat="1" ht="15.75">
      <c r="A268" s="11"/>
      <c r="B268" s="150"/>
      <c r="C268" s="138"/>
      <c r="D268" s="139"/>
      <c r="E268" s="11"/>
      <c r="F268" s="13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1:18" s="17" customFormat="1" ht="15.75">
      <c r="A269" s="241"/>
      <c r="B269" s="239"/>
      <c r="C269" s="239"/>
      <c r="D269" s="240"/>
      <c r="E269" s="241"/>
      <c r="F269" s="241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112" t="s">
        <v>174</v>
      </c>
      <c r="R269" s="112">
        <f>1+R235</f>
        <v>39</v>
      </c>
    </row>
    <row r="270" spans="4:24" ht="21" customHeight="1">
      <c r="D270" s="152"/>
      <c r="E270" s="153"/>
      <c r="F270" s="112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347" t="s">
        <v>177</v>
      </c>
      <c r="R270" s="347"/>
      <c r="T270" s="17"/>
      <c r="U270" s="17"/>
      <c r="V270" s="17"/>
      <c r="W270" s="17"/>
      <c r="X270" s="17"/>
    </row>
    <row r="271" spans="1:18" ht="18" customHeight="1">
      <c r="A271" s="347" t="s">
        <v>178</v>
      </c>
      <c r="B271" s="347"/>
      <c r="C271" s="347"/>
      <c r="D271" s="347"/>
      <c r="E271" s="347"/>
      <c r="F271" s="347"/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  <c r="Q271" s="347"/>
      <c r="R271" s="347"/>
    </row>
    <row r="272" spans="1:18" ht="18" customHeight="1">
      <c r="A272" s="347" t="str">
        <f>+A238</f>
        <v>แผนการดำเนินงาน  ประจำปีงบประมาณ พ.ศ. 2564</v>
      </c>
      <c r="B272" s="347"/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347"/>
      <c r="Q272" s="347"/>
      <c r="R272" s="347"/>
    </row>
    <row r="273" spans="1:18" ht="15.75">
      <c r="A273" s="347" t="str">
        <f>+A239</f>
        <v>องค์การบริหารส่วนตำบลหนองโพ  อำเภอโพธาราม  จังหวัดราชบุรี</v>
      </c>
      <c r="B273" s="347"/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347"/>
      <c r="Q273" s="347"/>
      <c r="R273" s="347"/>
    </row>
    <row r="274" spans="1:18" ht="15.75">
      <c r="A274" s="156">
        <v>4</v>
      </c>
      <c r="B274" s="156" t="s">
        <v>216</v>
      </c>
      <c r="C274" s="157"/>
      <c r="D274" s="158"/>
      <c r="E274" s="157"/>
      <c r="F274" s="157"/>
      <c r="G274" s="154"/>
      <c r="H274" s="154"/>
      <c r="I274" s="154"/>
      <c r="J274" s="153"/>
      <c r="K274" s="153"/>
      <c r="L274" s="153"/>
      <c r="M274" s="153"/>
      <c r="N274" s="153"/>
      <c r="O274" s="153"/>
      <c r="P274" s="153"/>
      <c r="Q274" s="153"/>
      <c r="R274" s="153"/>
    </row>
    <row r="275" spans="2:18" ht="15.75">
      <c r="B275" s="348" t="s">
        <v>453</v>
      </c>
      <c r="C275" s="348"/>
      <c r="D275" s="348"/>
      <c r="E275" s="348"/>
      <c r="F275" s="348"/>
      <c r="G275" s="348"/>
      <c r="H275" s="348"/>
      <c r="I275" s="348"/>
      <c r="J275" s="348"/>
      <c r="K275" s="348"/>
      <c r="L275" s="348"/>
      <c r="M275" s="348"/>
      <c r="N275" s="348"/>
      <c r="O275" s="348"/>
      <c r="P275" s="348"/>
      <c r="Q275" s="348"/>
      <c r="R275" s="348"/>
    </row>
    <row r="276" spans="1:18" ht="18.75" customHeight="1">
      <c r="A276" s="349" t="s">
        <v>10</v>
      </c>
      <c r="B276" s="346" t="s">
        <v>181</v>
      </c>
      <c r="C276" s="351" t="s">
        <v>182</v>
      </c>
      <c r="D276" s="160" t="s">
        <v>0</v>
      </c>
      <c r="E276" s="159" t="s">
        <v>29</v>
      </c>
      <c r="F276" s="159" t="s">
        <v>30</v>
      </c>
      <c r="G276" s="346" t="str">
        <f>+G242</f>
        <v>พ.ศ. 2563</v>
      </c>
      <c r="H276" s="346"/>
      <c r="I276" s="346"/>
      <c r="J276" s="346" t="str">
        <f>+J242</f>
        <v>พ.ศ. 2564</v>
      </c>
      <c r="K276" s="346"/>
      <c r="L276" s="346"/>
      <c r="M276" s="346"/>
      <c r="N276" s="346"/>
      <c r="O276" s="346"/>
      <c r="P276" s="346"/>
      <c r="Q276" s="346"/>
      <c r="R276" s="346"/>
    </row>
    <row r="277" spans="1:18" ht="15.75">
      <c r="A277" s="350"/>
      <c r="B277" s="346"/>
      <c r="C277" s="352"/>
      <c r="D277" s="162" t="s">
        <v>6</v>
      </c>
      <c r="E277" s="161" t="s">
        <v>25</v>
      </c>
      <c r="F277" s="161" t="s">
        <v>35</v>
      </c>
      <c r="G277" s="163" t="s">
        <v>11</v>
      </c>
      <c r="H277" s="163" t="s">
        <v>12</v>
      </c>
      <c r="I277" s="163" t="s">
        <v>13</v>
      </c>
      <c r="J277" s="163" t="s">
        <v>14</v>
      </c>
      <c r="K277" s="163" t="s">
        <v>15</v>
      </c>
      <c r="L277" s="163" t="s">
        <v>16</v>
      </c>
      <c r="M277" s="163" t="s">
        <v>17</v>
      </c>
      <c r="N277" s="163" t="s">
        <v>18</v>
      </c>
      <c r="O277" s="163" t="s">
        <v>19</v>
      </c>
      <c r="P277" s="163" t="s">
        <v>20</v>
      </c>
      <c r="Q277" s="163" t="s">
        <v>21</v>
      </c>
      <c r="R277" s="163" t="s">
        <v>22</v>
      </c>
    </row>
    <row r="278" spans="1:24" s="17" customFormat="1" ht="15.75">
      <c r="A278" s="2">
        <v>1</v>
      </c>
      <c r="B278" s="17" t="s">
        <v>217</v>
      </c>
      <c r="C278" s="134" t="s">
        <v>219</v>
      </c>
      <c r="D278" s="127">
        <v>22000</v>
      </c>
      <c r="E278" s="2" t="s">
        <v>32</v>
      </c>
      <c r="F278" s="4" t="s">
        <v>61</v>
      </c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T278" s="112" t="s">
        <v>189</v>
      </c>
      <c r="U278" s="112" t="s">
        <v>174</v>
      </c>
      <c r="V278" s="112">
        <v>82</v>
      </c>
      <c r="W278" s="112"/>
      <c r="X278" s="112"/>
    </row>
    <row r="279" spans="1:24" s="17" customFormat="1" ht="15.75">
      <c r="A279" s="2"/>
      <c r="B279" s="17" t="s">
        <v>218</v>
      </c>
      <c r="C279" s="134" t="s">
        <v>220</v>
      </c>
      <c r="D279" s="127" t="s">
        <v>215</v>
      </c>
      <c r="F279" s="4" t="s">
        <v>62</v>
      </c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T279" s="112" t="s">
        <v>190</v>
      </c>
      <c r="U279" s="112" t="s">
        <v>174</v>
      </c>
      <c r="V279" s="112">
        <v>162</v>
      </c>
      <c r="W279" s="112" t="s">
        <v>10</v>
      </c>
      <c r="X279" s="112">
        <v>1</v>
      </c>
    </row>
    <row r="280" spans="1:18" s="17" customFormat="1" ht="15.75">
      <c r="A280" s="2"/>
      <c r="C280" s="134" t="s">
        <v>221</v>
      </c>
      <c r="D280" s="127"/>
      <c r="E280" s="2"/>
      <c r="F280" s="4" t="s">
        <v>63</v>
      </c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1:18" s="17" customFormat="1" ht="15.75">
      <c r="A281" s="2"/>
      <c r="C281" s="134" t="s">
        <v>222</v>
      </c>
      <c r="D281" s="127"/>
      <c r="E281" s="2"/>
      <c r="F281" s="4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1:18" s="17" customFormat="1" ht="15.75">
      <c r="A282" s="2"/>
      <c r="C282" s="140" t="s">
        <v>223</v>
      </c>
      <c r="D282" s="127"/>
      <c r="E282" s="2"/>
      <c r="F282" s="4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1:18" s="17" customFormat="1" ht="15.75">
      <c r="A283" s="2"/>
      <c r="C283" s="134" t="s">
        <v>227</v>
      </c>
      <c r="D283" s="127"/>
      <c r="E283" s="2"/>
      <c r="F283" s="4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1:18" s="17" customFormat="1" ht="15.75">
      <c r="A284" s="2"/>
      <c r="C284" s="134" t="s">
        <v>228</v>
      </c>
      <c r="D284" s="127"/>
      <c r="E284" s="2"/>
      <c r="F284" s="4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1:18" s="17" customFormat="1" ht="15.75">
      <c r="A285" s="2"/>
      <c r="C285" s="134" t="s">
        <v>229</v>
      </c>
      <c r="D285" s="127"/>
      <c r="E285" s="2"/>
      <c r="F285" s="4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1:18" s="17" customFormat="1" ht="15.75">
      <c r="A286" s="2"/>
      <c r="C286" s="134" t="s">
        <v>230</v>
      </c>
      <c r="D286" s="127"/>
      <c r="E286" s="2"/>
      <c r="F286" s="4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1:18" s="17" customFormat="1" ht="15.75">
      <c r="A287" s="2"/>
      <c r="C287" s="134" t="s">
        <v>231</v>
      </c>
      <c r="D287" s="127"/>
      <c r="E287" s="2"/>
      <c r="F287" s="4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1:18" s="17" customFormat="1" ht="15.75">
      <c r="A288" s="2"/>
      <c r="C288" s="134" t="s">
        <v>232</v>
      </c>
      <c r="D288" s="127"/>
      <c r="E288" s="2"/>
      <c r="F288" s="4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1:18" s="17" customFormat="1" ht="15.75">
      <c r="A289" s="2"/>
      <c r="C289" s="134" t="s">
        <v>233</v>
      </c>
      <c r="D289" s="127"/>
      <c r="E289" s="2"/>
      <c r="F289" s="4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1:18" s="17" customFormat="1" ht="15.75">
      <c r="A290" s="2"/>
      <c r="C290" s="134" t="s">
        <v>234</v>
      </c>
      <c r="D290" s="127"/>
      <c r="E290" s="2"/>
      <c r="F290" s="4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1:18" s="17" customFormat="1" ht="15.75">
      <c r="A291" s="2"/>
      <c r="C291" s="134" t="s">
        <v>235</v>
      </c>
      <c r="D291" s="127"/>
      <c r="E291" s="2"/>
      <c r="F291" s="4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1:18" s="17" customFormat="1" ht="15.75">
      <c r="A292" s="2"/>
      <c r="C292" s="134" t="s">
        <v>236</v>
      </c>
      <c r="D292" s="127"/>
      <c r="E292" s="2"/>
      <c r="F292" s="4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1:18" s="17" customFormat="1" ht="15.75">
      <c r="A293" s="2"/>
      <c r="C293" s="134" t="s">
        <v>237</v>
      </c>
      <c r="D293" s="127"/>
      <c r="E293" s="2"/>
      <c r="F293" s="4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1:18" s="17" customFormat="1" ht="15.75">
      <c r="A294" s="2"/>
      <c r="C294" s="134" t="s">
        <v>238</v>
      </c>
      <c r="D294" s="127"/>
      <c r="E294" s="2"/>
      <c r="F294" s="4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1:18" s="17" customFormat="1" ht="15.75">
      <c r="A295" s="2"/>
      <c r="C295" s="134" t="s">
        <v>239</v>
      </c>
      <c r="D295" s="127"/>
      <c r="E295" s="2"/>
      <c r="F295" s="4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1:18" s="17" customFormat="1" ht="15.75">
      <c r="A296" s="2"/>
      <c r="C296" s="134" t="s">
        <v>240</v>
      </c>
      <c r="D296" s="127"/>
      <c r="E296" s="2"/>
      <c r="F296" s="4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1:18" s="17" customFormat="1" ht="15.75">
      <c r="A297" s="2"/>
      <c r="C297" s="134" t="s">
        <v>241</v>
      </c>
      <c r="D297" s="127"/>
      <c r="E297" s="2"/>
      <c r="F297" s="4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1:18" s="17" customFormat="1" ht="15.75">
      <c r="A298" s="2"/>
      <c r="C298" s="134" t="s">
        <v>242</v>
      </c>
      <c r="D298" s="127"/>
      <c r="E298" s="2"/>
      <c r="F298" s="4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1:18" s="17" customFormat="1" ht="15.75">
      <c r="A299" s="2"/>
      <c r="C299" s="134" t="s">
        <v>243</v>
      </c>
      <c r="D299" s="127"/>
      <c r="E299" s="2"/>
      <c r="F299" s="4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1:18" s="17" customFormat="1" ht="15.75">
      <c r="A300" s="2"/>
      <c r="C300" s="134" t="s">
        <v>244</v>
      </c>
      <c r="D300" s="127"/>
      <c r="E300" s="2"/>
      <c r="F300" s="4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1:18" s="17" customFormat="1" ht="15.75">
      <c r="A301" s="2"/>
      <c r="C301" s="134" t="s">
        <v>245</v>
      </c>
      <c r="D301" s="127"/>
      <c r="E301" s="2"/>
      <c r="F301" s="4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1:18" s="17" customFormat="1" ht="15.75">
      <c r="A302" s="11"/>
      <c r="B302" s="137"/>
      <c r="C302" s="138" t="s">
        <v>246</v>
      </c>
      <c r="D302" s="139"/>
      <c r="E302" s="11"/>
      <c r="F302" s="13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17:24" ht="15.75">
      <c r="Q303" s="112" t="s">
        <v>174</v>
      </c>
      <c r="R303" s="112">
        <f>1+R269</f>
        <v>40</v>
      </c>
      <c r="T303" s="17"/>
      <c r="U303" s="17"/>
      <c r="V303" s="17"/>
      <c r="W303" s="17"/>
      <c r="X303" s="17"/>
    </row>
    <row r="304" spans="4:24" ht="21" customHeight="1">
      <c r="D304" s="152"/>
      <c r="E304" s="153"/>
      <c r="F304" s="112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347" t="s">
        <v>177</v>
      </c>
      <c r="R304" s="347"/>
      <c r="T304" s="17"/>
      <c r="U304" s="17"/>
      <c r="V304" s="17"/>
      <c r="W304" s="17"/>
      <c r="X304" s="17"/>
    </row>
    <row r="305" spans="1:18" ht="18" customHeight="1">
      <c r="A305" s="347" t="s">
        <v>178</v>
      </c>
      <c r="B305" s="347"/>
      <c r="C305" s="347"/>
      <c r="D305" s="347"/>
      <c r="E305" s="347"/>
      <c r="F305" s="347"/>
      <c r="G305" s="347"/>
      <c r="H305" s="347"/>
      <c r="I305" s="347"/>
      <c r="J305" s="347"/>
      <c r="K305" s="347"/>
      <c r="L305" s="347"/>
      <c r="M305" s="347"/>
      <c r="N305" s="347"/>
      <c r="O305" s="347"/>
      <c r="P305" s="347"/>
      <c r="Q305" s="347"/>
      <c r="R305" s="347"/>
    </row>
    <row r="306" spans="1:18" ht="18" customHeight="1">
      <c r="A306" s="347" t="str">
        <f>+A204</f>
        <v>แผนการดำเนินงาน  ประจำปีงบประมาณ พ.ศ. 2564</v>
      </c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347"/>
      <c r="R306" s="347"/>
    </row>
    <row r="307" spans="1:18" ht="15.75">
      <c r="A307" s="347" t="str">
        <f>+A205</f>
        <v>องค์การบริหารส่วนตำบลหนองโพ  อำเภอโพธาราม  จังหวัดราชบุรี</v>
      </c>
      <c r="B307" s="347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</row>
    <row r="308" spans="1:18" ht="15.75">
      <c r="A308" s="156">
        <v>4</v>
      </c>
      <c r="B308" s="156" t="s">
        <v>216</v>
      </c>
      <c r="C308" s="157"/>
      <c r="D308" s="158"/>
      <c r="E308" s="157"/>
      <c r="F308" s="157"/>
      <c r="G308" s="154"/>
      <c r="H308" s="154"/>
      <c r="I308" s="154"/>
      <c r="J308" s="153"/>
      <c r="K308" s="153"/>
      <c r="L308" s="153"/>
      <c r="M308" s="153"/>
      <c r="N308" s="153"/>
      <c r="O308" s="153"/>
      <c r="P308" s="153"/>
      <c r="Q308" s="153"/>
      <c r="R308" s="153"/>
    </row>
    <row r="309" spans="2:18" ht="15.75">
      <c r="B309" s="348" t="s">
        <v>453</v>
      </c>
      <c r="C309" s="348"/>
      <c r="D309" s="348"/>
      <c r="E309" s="348"/>
      <c r="F309" s="348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348"/>
      <c r="R309" s="348"/>
    </row>
    <row r="310" spans="1:18" ht="18.75" customHeight="1">
      <c r="A310" s="349" t="s">
        <v>10</v>
      </c>
      <c r="B310" s="346" t="s">
        <v>181</v>
      </c>
      <c r="C310" s="351" t="s">
        <v>182</v>
      </c>
      <c r="D310" s="160" t="s">
        <v>0</v>
      </c>
      <c r="E310" s="159" t="s">
        <v>29</v>
      </c>
      <c r="F310" s="159" t="s">
        <v>30</v>
      </c>
      <c r="G310" s="346" t="str">
        <f>+G208</f>
        <v>พ.ศ. 2563</v>
      </c>
      <c r="H310" s="346"/>
      <c r="I310" s="346"/>
      <c r="J310" s="346" t="str">
        <f>+J208</f>
        <v>พ.ศ. 2564</v>
      </c>
      <c r="K310" s="346"/>
      <c r="L310" s="346"/>
      <c r="M310" s="346"/>
      <c r="N310" s="346"/>
      <c r="O310" s="346"/>
      <c r="P310" s="346"/>
      <c r="Q310" s="346"/>
      <c r="R310" s="346"/>
    </row>
    <row r="311" spans="1:18" ht="15.75">
      <c r="A311" s="350"/>
      <c r="B311" s="346"/>
      <c r="C311" s="352"/>
      <c r="D311" s="162" t="s">
        <v>6</v>
      </c>
      <c r="E311" s="161" t="s">
        <v>25</v>
      </c>
      <c r="F311" s="161" t="s">
        <v>35</v>
      </c>
      <c r="G311" s="163" t="s">
        <v>11</v>
      </c>
      <c r="H311" s="163" t="s">
        <v>12</v>
      </c>
      <c r="I311" s="163" t="s">
        <v>13</v>
      </c>
      <c r="J311" s="163" t="s">
        <v>14</v>
      </c>
      <c r="K311" s="163" t="s">
        <v>15</v>
      </c>
      <c r="L311" s="163" t="s">
        <v>16</v>
      </c>
      <c r="M311" s="163" t="s">
        <v>17</v>
      </c>
      <c r="N311" s="163" t="s">
        <v>18</v>
      </c>
      <c r="O311" s="163" t="s">
        <v>19</v>
      </c>
      <c r="P311" s="163" t="s">
        <v>20</v>
      </c>
      <c r="Q311" s="163" t="s">
        <v>21</v>
      </c>
      <c r="R311" s="163" t="s">
        <v>22</v>
      </c>
    </row>
    <row r="312" spans="1:24" s="17" customFormat="1" ht="15.75">
      <c r="A312" s="5"/>
      <c r="B312" s="131" t="s">
        <v>217</v>
      </c>
      <c r="C312" s="136" t="s">
        <v>248</v>
      </c>
      <c r="D312" s="133"/>
      <c r="E312" s="5"/>
      <c r="F312" s="7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T312" s="112" t="s">
        <v>189</v>
      </c>
      <c r="U312" s="112" t="s">
        <v>174</v>
      </c>
      <c r="V312" s="112">
        <v>82</v>
      </c>
      <c r="W312" s="112"/>
      <c r="X312" s="112"/>
    </row>
    <row r="313" spans="1:24" s="17" customFormat="1" ht="15.75">
      <c r="A313" s="2"/>
      <c r="B313" s="17" t="s">
        <v>247</v>
      </c>
      <c r="C313" s="134" t="s">
        <v>249</v>
      </c>
      <c r="D313" s="127"/>
      <c r="F313" s="4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T313" s="112" t="s">
        <v>190</v>
      </c>
      <c r="U313" s="112" t="s">
        <v>174</v>
      </c>
      <c r="V313" s="112">
        <v>162</v>
      </c>
      <c r="W313" s="112" t="s">
        <v>10</v>
      </c>
      <c r="X313" s="112">
        <v>1</v>
      </c>
    </row>
    <row r="314" spans="1:18" s="17" customFormat="1" ht="15.75">
      <c r="A314" s="2"/>
      <c r="C314" s="134" t="s">
        <v>250</v>
      </c>
      <c r="D314" s="127"/>
      <c r="E314" s="2"/>
      <c r="F314" s="4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1:18" s="17" customFormat="1" ht="15.75">
      <c r="A315" s="2"/>
      <c r="C315" s="134" t="s">
        <v>251</v>
      </c>
      <c r="D315" s="127"/>
      <c r="E315" s="2"/>
      <c r="F315" s="4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1:18" s="17" customFormat="1" ht="15.75">
      <c r="A316" s="2"/>
      <c r="C316" s="140" t="s">
        <v>252</v>
      </c>
      <c r="D316" s="127"/>
      <c r="E316" s="2"/>
      <c r="F316" s="4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1:18" s="17" customFormat="1" ht="15.75">
      <c r="A317" s="2"/>
      <c r="C317" s="134" t="s">
        <v>253</v>
      </c>
      <c r="D317" s="127"/>
      <c r="E317" s="2"/>
      <c r="F317" s="4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1:18" s="17" customFormat="1" ht="15.75">
      <c r="A318" s="2"/>
      <c r="C318" s="134" t="s">
        <v>254</v>
      </c>
      <c r="D318" s="127"/>
      <c r="E318" s="2"/>
      <c r="F318" s="4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1:18" s="17" customFormat="1" ht="15.75">
      <c r="A319" s="2"/>
      <c r="C319" s="134" t="s">
        <v>255</v>
      </c>
      <c r="D319" s="127"/>
      <c r="E319" s="2"/>
      <c r="F319" s="4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1:18" s="17" customFormat="1" ht="15.75">
      <c r="A320" s="2"/>
      <c r="C320" s="134" t="s">
        <v>246</v>
      </c>
      <c r="D320" s="127"/>
      <c r="E320" s="2"/>
      <c r="F320" s="4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1:18" s="17" customFormat="1" ht="15.75">
      <c r="A321" s="11"/>
      <c r="B321" s="137"/>
      <c r="C321" s="138" t="s">
        <v>184</v>
      </c>
      <c r="D321" s="139"/>
      <c r="E321" s="11"/>
      <c r="F321" s="13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1:24" s="17" customFormat="1" ht="15.75">
      <c r="A322" s="5">
        <v>2</v>
      </c>
      <c r="B322" s="131" t="s">
        <v>266</v>
      </c>
      <c r="C322" s="136" t="s">
        <v>267</v>
      </c>
      <c r="D322" s="133">
        <v>5800</v>
      </c>
      <c r="E322" s="5" t="s">
        <v>32</v>
      </c>
      <c r="F322" s="4" t="s">
        <v>61</v>
      </c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T322" s="112" t="s">
        <v>189</v>
      </c>
      <c r="U322" s="112" t="s">
        <v>174</v>
      </c>
      <c r="V322" s="112">
        <v>82</v>
      </c>
      <c r="W322" s="112"/>
      <c r="X322" s="112"/>
    </row>
    <row r="323" spans="1:24" s="17" customFormat="1" ht="15.75">
      <c r="A323" s="2"/>
      <c r="C323" s="134" t="s">
        <v>268</v>
      </c>
      <c r="D323" s="127" t="s">
        <v>215</v>
      </c>
      <c r="F323" s="4" t="s">
        <v>62</v>
      </c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T323" s="112" t="s">
        <v>190</v>
      </c>
      <c r="U323" s="112" t="s">
        <v>174</v>
      </c>
      <c r="V323" s="112">
        <v>162</v>
      </c>
      <c r="W323" s="112" t="s">
        <v>10</v>
      </c>
      <c r="X323" s="112">
        <v>1</v>
      </c>
    </row>
    <row r="324" spans="1:18" s="17" customFormat="1" ht="15.75">
      <c r="A324" s="2"/>
      <c r="C324" s="134" t="s">
        <v>269</v>
      </c>
      <c r="D324" s="127"/>
      <c r="E324" s="2"/>
      <c r="F324" s="4" t="s">
        <v>63</v>
      </c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1:18" s="17" customFormat="1" ht="15.75">
      <c r="A325" s="11"/>
      <c r="B325" s="137"/>
      <c r="C325" s="138" t="s">
        <v>184</v>
      </c>
      <c r="D325" s="139"/>
      <c r="E325" s="11"/>
      <c r="F325" s="13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1:24" s="17" customFormat="1" ht="15.75">
      <c r="A326" s="5"/>
      <c r="B326" s="131"/>
      <c r="C326" s="136"/>
      <c r="D326" s="133"/>
      <c r="E326" s="5"/>
      <c r="F326" s="7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T326" s="112"/>
      <c r="U326" s="112"/>
      <c r="V326" s="112"/>
      <c r="W326" s="112"/>
      <c r="X326" s="112"/>
    </row>
    <row r="327" spans="1:24" s="17" customFormat="1" ht="15.75">
      <c r="A327" s="2"/>
      <c r="C327" s="134"/>
      <c r="D327" s="127"/>
      <c r="F327" s="4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T327" s="112"/>
      <c r="U327" s="112"/>
      <c r="V327" s="112"/>
      <c r="W327" s="112"/>
      <c r="X327" s="112"/>
    </row>
    <row r="328" spans="1:18" s="17" customFormat="1" ht="15.75">
      <c r="A328" s="2"/>
      <c r="C328" s="134"/>
      <c r="D328" s="127"/>
      <c r="E328" s="2"/>
      <c r="F328" s="4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1:18" s="17" customFormat="1" ht="15.75">
      <c r="A329" s="2"/>
      <c r="C329" s="134"/>
      <c r="D329" s="127"/>
      <c r="E329" s="2"/>
      <c r="F329" s="4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1:18" s="17" customFormat="1" ht="15.75">
      <c r="A330" s="2"/>
      <c r="C330" s="134"/>
      <c r="D330" s="127"/>
      <c r="E330" s="2"/>
      <c r="F330" s="4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1:18" s="17" customFormat="1" ht="15.75">
      <c r="A331" s="2"/>
      <c r="C331" s="134"/>
      <c r="D331" s="127"/>
      <c r="E331" s="2"/>
      <c r="F331" s="4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1:18" s="17" customFormat="1" ht="15.75">
      <c r="A332" s="2"/>
      <c r="C332" s="134"/>
      <c r="D332" s="127"/>
      <c r="E332" s="2"/>
      <c r="F332" s="4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1:18" s="17" customFormat="1" ht="15.75">
      <c r="A333" s="2"/>
      <c r="C333" s="134"/>
      <c r="D333" s="127"/>
      <c r="E333" s="2"/>
      <c r="F333" s="4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1:18" s="17" customFormat="1" ht="15.75">
      <c r="A334" s="2"/>
      <c r="C334" s="134"/>
      <c r="D334" s="127"/>
      <c r="E334" s="2"/>
      <c r="F334" s="4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1:18" s="17" customFormat="1" ht="15.75">
      <c r="A335" s="11"/>
      <c r="B335" s="137"/>
      <c r="C335" s="138"/>
      <c r="D335" s="139"/>
      <c r="E335" s="11"/>
      <c r="F335" s="13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1:18" s="17" customFormat="1" ht="15.75">
      <c r="A336" s="125"/>
      <c r="C336" s="309"/>
      <c r="D336" s="141"/>
      <c r="E336" s="125"/>
      <c r="F336" s="107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  <c r="R336" s="308"/>
    </row>
    <row r="337" spans="1:18" s="17" customFormat="1" ht="15.75">
      <c r="A337" s="125"/>
      <c r="C337" s="309"/>
      <c r="D337" s="141"/>
      <c r="E337" s="125"/>
      <c r="F337" s="107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112" t="s">
        <v>174</v>
      </c>
      <c r="R337" s="112">
        <f>1+R303</f>
        <v>41</v>
      </c>
    </row>
    <row r="338" spans="4:24" ht="21" customHeight="1">
      <c r="D338" s="152"/>
      <c r="E338" s="153"/>
      <c r="F338" s="112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347" t="s">
        <v>177</v>
      </c>
      <c r="R338" s="347"/>
      <c r="T338" s="17"/>
      <c r="U338" s="17"/>
      <c r="V338" s="17"/>
      <c r="W338" s="17"/>
      <c r="X338" s="17"/>
    </row>
    <row r="339" spans="1:18" ht="18" customHeight="1">
      <c r="A339" s="347" t="str">
        <f>+A305</f>
        <v>บัญชีจำนวนครุภัณฑ์ที่ไม่ได้ดำเนินการตามโครงการพัฒนาท้องถิ่น</v>
      </c>
      <c r="B339" s="347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</row>
    <row r="340" spans="1:18" ht="18" customHeight="1">
      <c r="A340" s="347" t="str">
        <f>+A306</f>
        <v>แผนการดำเนินงาน  ประจำปีงบประมาณ พ.ศ. 2564</v>
      </c>
      <c r="B340" s="347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</row>
    <row r="341" spans="1:18" ht="15.75">
      <c r="A341" s="347" t="str">
        <f>+A307</f>
        <v>องค์การบริหารส่วนตำบลหนองโพ  อำเภอโพธาราม  จังหวัดราชบุรี</v>
      </c>
      <c r="B341" s="347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</row>
    <row r="342" spans="1:18" ht="15.75">
      <c r="A342" s="156">
        <v>5</v>
      </c>
      <c r="B342" s="156" t="s">
        <v>493</v>
      </c>
      <c r="C342" s="157"/>
      <c r="D342" s="158"/>
      <c r="E342" s="157"/>
      <c r="F342" s="157"/>
      <c r="G342" s="154"/>
      <c r="H342" s="154"/>
      <c r="I342" s="154"/>
      <c r="J342" s="153"/>
      <c r="K342" s="153"/>
      <c r="L342" s="153"/>
      <c r="M342" s="153"/>
      <c r="N342" s="153"/>
      <c r="O342" s="153"/>
      <c r="P342" s="153"/>
      <c r="Q342" s="153"/>
      <c r="R342" s="153"/>
    </row>
    <row r="343" spans="2:18" ht="15.75">
      <c r="B343" s="348" t="s">
        <v>492</v>
      </c>
      <c r="C343" s="348"/>
      <c r="D343" s="348"/>
      <c r="E343" s="348"/>
      <c r="F343" s="348"/>
      <c r="G343" s="348"/>
      <c r="H343" s="348"/>
      <c r="I343" s="348"/>
      <c r="J343" s="348"/>
      <c r="K343" s="348"/>
      <c r="L343" s="348"/>
      <c r="M343" s="348"/>
      <c r="N343" s="348"/>
      <c r="O343" s="348"/>
      <c r="P343" s="348"/>
      <c r="Q343" s="348"/>
      <c r="R343" s="348"/>
    </row>
    <row r="344" spans="1:18" ht="18.75" customHeight="1">
      <c r="A344" s="349" t="s">
        <v>10</v>
      </c>
      <c r="B344" s="346" t="s">
        <v>181</v>
      </c>
      <c r="C344" s="351" t="s">
        <v>182</v>
      </c>
      <c r="D344" s="160" t="s">
        <v>0</v>
      </c>
      <c r="E344" s="159" t="s">
        <v>29</v>
      </c>
      <c r="F344" s="159" t="s">
        <v>30</v>
      </c>
      <c r="G344" s="346" t="str">
        <f>+G310</f>
        <v>พ.ศ. 2563</v>
      </c>
      <c r="H344" s="346"/>
      <c r="I344" s="346"/>
      <c r="J344" s="346" t="str">
        <f>+J310</f>
        <v>พ.ศ. 2564</v>
      </c>
      <c r="K344" s="346"/>
      <c r="L344" s="346"/>
      <c r="M344" s="346"/>
      <c r="N344" s="346"/>
      <c r="O344" s="346"/>
      <c r="P344" s="346"/>
      <c r="Q344" s="346"/>
      <c r="R344" s="346"/>
    </row>
    <row r="345" spans="1:18" ht="15.75">
      <c r="A345" s="350"/>
      <c r="B345" s="346"/>
      <c r="C345" s="352"/>
      <c r="D345" s="227" t="s">
        <v>6</v>
      </c>
      <c r="E345" s="228" t="s">
        <v>25</v>
      </c>
      <c r="F345" s="228" t="s">
        <v>35</v>
      </c>
      <c r="G345" s="229" t="s">
        <v>11</v>
      </c>
      <c r="H345" s="229" t="s">
        <v>12</v>
      </c>
      <c r="I345" s="229" t="s">
        <v>13</v>
      </c>
      <c r="J345" s="229" t="s">
        <v>14</v>
      </c>
      <c r="K345" s="229" t="s">
        <v>15</v>
      </c>
      <c r="L345" s="229" t="s">
        <v>16</v>
      </c>
      <c r="M345" s="229" t="s">
        <v>17</v>
      </c>
      <c r="N345" s="229" t="s">
        <v>18</v>
      </c>
      <c r="O345" s="229" t="s">
        <v>19</v>
      </c>
      <c r="P345" s="229" t="s">
        <v>20</v>
      </c>
      <c r="Q345" s="229" t="s">
        <v>21</v>
      </c>
      <c r="R345" s="229" t="s">
        <v>22</v>
      </c>
    </row>
    <row r="346" spans="1:24" s="131" customFormat="1" ht="15.75">
      <c r="A346" s="230">
        <v>1</v>
      </c>
      <c r="B346" s="231" t="s">
        <v>494</v>
      </c>
      <c r="C346" s="231" t="s">
        <v>496</v>
      </c>
      <c r="D346" s="232">
        <v>2700</v>
      </c>
      <c r="E346" s="230" t="s">
        <v>32</v>
      </c>
      <c r="F346" s="230" t="s">
        <v>9</v>
      </c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29"/>
      <c r="T346" s="112" t="s">
        <v>189</v>
      </c>
      <c r="U346" s="112" t="s">
        <v>174</v>
      </c>
      <c r="V346" s="112">
        <v>101</v>
      </c>
      <c r="W346" s="112"/>
      <c r="X346" s="112"/>
    </row>
    <row r="347" spans="1:24" s="17" customFormat="1" ht="15.75">
      <c r="A347" s="228"/>
      <c r="B347" s="234" t="s">
        <v>495</v>
      </c>
      <c r="C347" s="234" t="s">
        <v>497</v>
      </c>
      <c r="D347" s="250" t="s">
        <v>215</v>
      </c>
      <c r="E347" s="228"/>
      <c r="F347" s="228"/>
      <c r="G347" s="235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T347" s="112" t="s">
        <v>190</v>
      </c>
      <c r="U347" s="112" t="s">
        <v>174</v>
      </c>
      <c r="V347" s="112">
        <v>162</v>
      </c>
      <c r="W347" s="112" t="s">
        <v>10</v>
      </c>
      <c r="X347" s="112">
        <v>1</v>
      </c>
    </row>
    <row r="348" spans="1:18" s="17" customFormat="1" ht="15.75">
      <c r="A348" s="228"/>
      <c r="B348" s="234"/>
      <c r="C348" s="234" t="s">
        <v>498</v>
      </c>
      <c r="D348" s="227"/>
      <c r="E348" s="228"/>
      <c r="F348" s="228"/>
      <c r="G348" s="235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</row>
    <row r="349" spans="1:18" s="17" customFormat="1" ht="15.75">
      <c r="A349" s="161"/>
      <c r="B349" s="237"/>
      <c r="C349" s="249" t="s">
        <v>184</v>
      </c>
      <c r="D349" s="162"/>
      <c r="E349" s="161"/>
      <c r="F349" s="161"/>
      <c r="G349" s="238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</row>
    <row r="350" spans="1:24" s="17" customFormat="1" ht="15.75">
      <c r="A350" s="230">
        <v>2</v>
      </c>
      <c r="B350" s="231" t="s">
        <v>494</v>
      </c>
      <c r="C350" s="231" t="s">
        <v>500</v>
      </c>
      <c r="D350" s="232">
        <v>3200</v>
      </c>
      <c r="E350" s="230" t="s">
        <v>32</v>
      </c>
      <c r="F350" s="230" t="s">
        <v>9</v>
      </c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T350" s="112" t="s">
        <v>189</v>
      </c>
      <c r="U350" s="112" t="s">
        <v>174</v>
      </c>
      <c r="V350" s="112">
        <v>101</v>
      </c>
      <c r="W350" s="112"/>
      <c r="X350" s="112"/>
    </row>
    <row r="351" spans="1:24" s="17" customFormat="1" ht="15.75">
      <c r="A351" s="228"/>
      <c r="B351" s="234" t="s">
        <v>499</v>
      </c>
      <c r="C351" s="234" t="s">
        <v>501</v>
      </c>
      <c r="D351" s="250" t="s">
        <v>215</v>
      </c>
      <c r="E351" s="228"/>
      <c r="F351" s="228"/>
      <c r="G351" s="235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T351" s="112" t="s">
        <v>190</v>
      </c>
      <c r="U351" s="112" t="s">
        <v>174</v>
      </c>
      <c r="V351" s="112">
        <v>162</v>
      </c>
      <c r="W351" s="112" t="s">
        <v>10</v>
      </c>
      <c r="X351" s="112">
        <v>1</v>
      </c>
    </row>
    <row r="352" spans="1:18" s="17" customFormat="1" ht="15.75">
      <c r="A352" s="228"/>
      <c r="B352" s="234"/>
      <c r="C352" s="234" t="s">
        <v>502</v>
      </c>
      <c r="D352" s="227"/>
      <c r="E352" s="228"/>
      <c r="F352" s="228"/>
      <c r="G352" s="235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</row>
    <row r="353" spans="1:18" s="17" customFormat="1" ht="15.75">
      <c r="A353" s="228"/>
      <c r="B353" s="234"/>
      <c r="C353" s="234" t="s">
        <v>503</v>
      </c>
      <c r="D353" s="227"/>
      <c r="E353" s="228"/>
      <c r="F353" s="228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</row>
    <row r="354" spans="1:18" s="17" customFormat="1" ht="15.75">
      <c r="A354" s="228"/>
      <c r="B354" s="234"/>
      <c r="C354" s="234" t="s">
        <v>504</v>
      </c>
      <c r="D354" s="227"/>
      <c r="E354" s="228"/>
      <c r="F354" s="228"/>
      <c r="G354" s="235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</row>
    <row r="355" spans="1:18" s="17" customFormat="1" ht="15.75">
      <c r="A355" s="161"/>
      <c r="B355" s="237"/>
      <c r="C355" s="249" t="s">
        <v>184</v>
      </c>
      <c r="D355" s="162"/>
      <c r="E355" s="161"/>
      <c r="F355" s="161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</row>
    <row r="356" spans="1:18" s="17" customFormat="1" ht="15.75">
      <c r="A356" s="228"/>
      <c r="B356" s="234"/>
      <c r="C356" s="234"/>
      <c r="D356" s="227"/>
      <c r="E356" s="228"/>
      <c r="F356" s="228"/>
      <c r="G356" s="235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</row>
    <row r="357" spans="1:18" s="17" customFormat="1" ht="15.75">
      <c r="A357" s="228"/>
      <c r="B357" s="234"/>
      <c r="C357" s="234"/>
      <c r="D357" s="227"/>
      <c r="E357" s="228"/>
      <c r="F357" s="228"/>
      <c r="G357" s="235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</row>
    <row r="358" spans="1:18" s="17" customFormat="1" ht="15.75">
      <c r="A358" s="228"/>
      <c r="B358" s="234"/>
      <c r="C358" s="234"/>
      <c r="D358" s="227"/>
      <c r="E358" s="228"/>
      <c r="F358" s="228"/>
      <c r="G358" s="235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</row>
    <row r="359" spans="1:18" s="17" customFormat="1" ht="15.75">
      <c r="A359" s="228"/>
      <c r="B359" s="234"/>
      <c r="C359" s="234"/>
      <c r="D359" s="227"/>
      <c r="E359" s="228"/>
      <c r="F359" s="228"/>
      <c r="G359" s="235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</row>
    <row r="360" spans="1:18" s="17" customFormat="1" ht="15.75">
      <c r="A360" s="228"/>
      <c r="B360" s="234"/>
      <c r="C360" s="234"/>
      <c r="D360" s="227"/>
      <c r="E360" s="228"/>
      <c r="F360" s="228"/>
      <c r="G360" s="235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</row>
    <row r="361" spans="1:18" s="17" customFormat="1" ht="15.75">
      <c r="A361" s="228"/>
      <c r="B361" s="234"/>
      <c r="C361" s="234"/>
      <c r="D361" s="227"/>
      <c r="E361" s="228"/>
      <c r="F361" s="228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</row>
    <row r="362" spans="1:18" s="17" customFormat="1" ht="15.75">
      <c r="A362" s="228"/>
      <c r="B362" s="234"/>
      <c r="C362" s="234"/>
      <c r="D362" s="227"/>
      <c r="E362" s="228"/>
      <c r="F362" s="228"/>
      <c r="G362" s="235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</row>
    <row r="363" spans="1:18" s="17" customFormat="1" ht="15.75">
      <c r="A363" s="228"/>
      <c r="B363" s="234"/>
      <c r="C363" s="234"/>
      <c r="D363" s="227"/>
      <c r="E363" s="228"/>
      <c r="F363" s="228"/>
      <c r="G363" s="235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</row>
    <row r="364" spans="1:18" s="17" customFormat="1" ht="15.75">
      <c r="A364" s="228"/>
      <c r="B364" s="234"/>
      <c r="C364" s="234"/>
      <c r="D364" s="227"/>
      <c r="E364" s="228"/>
      <c r="F364" s="228"/>
      <c r="G364" s="235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</row>
    <row r="365" spans="1:18" s="17" customFormat="1" ht="15.75">
      <c r="A365" s="228"/>
      <c r="B365" s="234"/>
      <c r="C365" s="234"/>
      <c r="D365" s="227"/>
      <c r="E365" s="228"/>
      <c r="F365" s="228"/>
      <c r="G365" s="235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</row>
    <row r="366" spans="1:18" s="17" customFormat="1" ht="15.75">
      <c r="A366" s="228"/>
      <c r="B366" s="234"/>
      <c r="C366" s="234"/>
      <c r="D366" s="227"/>
      <c r="E366" s="228"/>
      <c r="F366" s="228"/>
      <c r="G366" s="235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</row>
    <row r="367" spans="1:18" s="17" customFormat="1" ht="15.75">
      <c r="A367" s="228"/>
      <c r="B367" s="234"/>
      <c r="C367" s="234"/>
      <c r="D367" s="227"/>
      <c r="E367" s="228"/>
      <c r="F367" s="228"/>
      <c r="G367" s="235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</row>
    <row r="368" spans="1:18" s="17" customFormat="1" ht="15.75">
      <c r="A368" s="228"/>
      <c r="B368" s="234"/>
      <c r="C368" s="234"/>
      <c r="D368" s="227"/>
      <c r="E368" s="228"/>
      <c r="F368" s="228"/>
      <c r="G368" s="235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</row>
    <row r="369" spans="1:18" s="17" customFormat="1" ht="15.75">
      <c r="A369" s="161"/>
      <c r="B369" s="237"/>
      <c r="C369" s="237"/>
      <c r="D369" s="162"/>
      <c r="E369" s="161"/>
      <c r="F369" s="161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</row>
    <row r="370" spans="1:18" s="17" customFormat="1" ht="15.75">
      <c r="A370" s="241"/>
      <c r="B370" s="239"/>
      <c r="C370" s="239"/>
      <c r="D370" s="240"/>
      <c r="E370" s="241"/>
      <c r="F370" s="241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</row>
    <row r="371" spans="1:18" s="17" customFormat="1" ht="15.75">
      <c r="A371" s="241"/>
      <c r="B371" s="239"/>
      <c r="C371" s="239"/>
      <c r="D371" s="240"/>
      <c r="E371" s="241"/>
      <c r="F371" s="241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112" t="s">
        <v>174</v>
      </c>
      <c r="R371" s="112">
        <f>1+R337</f>
        <v>42</v>
      </c>
    </row>
    <row r="372" spans="4:24" ht="21" customHeight="1">
      <c r="D372" s="152"/>
      <c r="E372" s="153"/>
      <c r="F372" s="112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347" t="s">
        <v>177</v>
      </c>
      <c r="R372" s="347"/>
      <c r="T372" s="17"/>
      <c r="U372" s="17"/>
      <c r="V372" s="17"/>
      <c r="W372" s="17"/>
      <c r="X372" s="17"/>
    </row>
    <row r="373" spans="1:18" ht="18" customHeight="1">
      <c r="A373" s="347" t="str">
        <f>+A339</f>
        <v>บัญชีจำนวนครุภัณฑ์ที่ไม่ได้ดำเนินการตามโครงการพัฒนาท้องถิ่น</v>
      </c>
      <c r="B373" s="347"/>
      <c r="C373" s="347"/>
      <c r="D373" s="347"/>
      <c r="E373" s="347"/>
      <c r="F373" s="347"/>
      <c r="G373" s="347"/>
      <c r="H373" s="347"/>
      <c r="I373" s="347"/>
      <c r="J373" s="347"/>
      <c r="K373" s="347"/>
      <c r="L373" s="347"/>
      <c r="M373" s="347"/>
      <c r="N373" s="347"/>
      <c r="O373" s="347"/>
      <c r="P373" s="347"/>
      <c r="Q373" s="347"/>
      <c r="R373" s="347"/>
    </row>
    <row r="374" spans="1:18" ht="18" customHeight="1">
      <c r="A374" s="347" t="str">
        <f>+A340</f>
        <v>แผนการดำเนินงาน  ประจำปีงบประมาณ พ.ศ. 2564</v>
      </c>
      <c r="B374" s="347"/>
      <c r="C374" s="347"/>
      <c r="D374" s="347"/>
      <c r="E374" s="347"/>
      <c r="F374" s="347"/>
      <c r="G374" s="347"/>
      <c r="H374" s="347"/>
      <c r="I374" s="347"/>
      <c r="J374" s="347"/>
      <c r="K374" s="347"/>
      <c r="L374" s="347"/>
      <c r="M374" s="347"/>
      <c r="N374" s="347"/>
      <c r="O374" s="347"/>
      <c r="P374" s="347"/>
      <c r="Q374" s="347"/>
      <c r="R374" s="347"/>
    </row>
    <row r="375" spans="1:18" ht="15.75">
      <c r="A375" s="347" t="str">
        <f>+A341</f>
        <v>องค์การบริหารส่วนตำบลหนองโพ  อำเภอโพธาราม  จังหวัดราชบุรี</v>
      </c>
      <c r="B375" s="347"/>
      <c r="C375" s="347"/>
      <c r="D375" s="347"/>
      <c r="E375" s="347"/>
      <c r="F375" s="347"/>
      <c r="G375" s="347"/>
      <c r="H375" s="347"/>
      <c r="I375" s="347"/>
      <c r="J375" s="347"/>
      <c r="K375" s="347"/>
      <c r="L375" s="347"/>
      <c r="M375" s="347"/>
      <c r="N375" s="347"/>
      <c r="O375" s="347"/>
      <c r="P375" s="347"/>
      <c r="Q375" s="347"/>
      <c r="R375" s="347"/>
    </row>
    <row r="376" spans="1:18" ht="15.75">
      <c r="A376" s="156">
        <v>6</v>
      </c>
      <c r="B376" s="156" t="s">
        <v>513</v>
      </c>
      <c r="C376" s="157"/>
      <c r="D376" s="158"/>
      <c r="E376" s="157"/>
      <c r="F376" s="157"/>
      <c r="G376" s="154"/>
      <c r="H376" s="154"/>
      <c r="I376" s="154"/>
      <c r="J376" s="153"/>
      <c r="K376" s="153"/>
      <c r="L376" s="153"/>
      <c r="M376" s="153"/>
      <c r="N376" s="153"/>
      <c r="O376" s="153"/>
      <c r="P376" s="153"/>
      <c r="Q376" s="153"/>
      <c r="R376" s="153"/>
    </row>
    <row r="377" spans="2:18" ht="15.75">
      <c r="B377" s="348" t="s">
        <v>505</v>
      </c>
      <c r="C377" s="348"/>
      <c r="D377" s="348"/>
      <c r="E377" s="348"/>
      <c r="F377" s="348"/>
      <c r="G377" s="348"/>
      <c r="H377" s="348"/>
      <c r="I377" s="348"/>
      <c r="J377" s="348"/>
      <c r="K377" s="348"/>
      <c r="L377" s="348"/>
      <c r="M377" s="348"/>
      <c r="N377" s="348"/>
      <c r="O377" s="348"/>
      <c r="P377" s="348"/>
      <c r="Q377" s="348"/>
      <c r="R377" s="348"/>
    </row>
    <row r="378" spans="1:18" ht="18.75" customHeight="1">
      <c r="A378" s="349" t="s">
        <v>10</v>
      </c>
      <c r="B378" s="346" t="s">
        <v>181</v>
      </c>
      <c r="C378" s="351" t="s">
        <v>182</v>
      </c>
      <c r="D378" s="160" t="s">
        <v>0</v>
      </c>
      <c r="E378" s="159" t="s">
        <v>29</v>
      </c>
      <c r="F378" s="159" t="s">
        <v>30</v>
      </c>
      <c r="G378" s="346" t="str">
        <f>+G344</f>
        <v>พ.ศ. 2563</v>
      </c>
      <c r="H378" s="346"/>
      <c r="I378" s="346"/>
      <c r="J378" s="346" t="str">
        <f>+J344</f>
        <v>พ.ศ. 2564</v>
      </c>
      <c r="K378" s="346"/>
      <c r="L378" s="346"/>
      <c r="M378" s="346"/>
      <c r="N378" s="346"/>
      <c r="O378" s="346"/>
      <c r="P378" s="346"/>
      <c r="Q378" s="346"/>
      <c r="R378" s="346"/>
    </row>
    <row r="379" spans="1:18" s="17" customFormat="1" ht="15.75">
      <c r="A379" s="350"/>
      <c r="B379" s="346"/>
      <c r="C379" s="352"/>
      <c r="D379" s="162" t="s">
        <v>6</v>
      </c>
      <c r="E379" s="161" t="s">
        <v>25</v>
      </c>
      <c r="F379" s="161" t="s">
        <v>35</v>
      </c>
      <c r="G379" s="163" t="s">
        <v>11</v>
      </c>
      <c r="H379" s="163" t="s">
        <v>12</v>
      </c>
      <c r="I379" s="163" t="s">
        <v>13</v>
      </c>
      <c r="J379" s="163" t="s">
        <v>14</v>
      </c>
      <c r="K379" s="163" t="s">
        <v>15</v>
      </c>
      <c r="L379" s="163" t="s">
        <v>16</v>
      </c>
      <c r="M379" s="163" t="s">
        <v>17</v>
      </c>
      <c r="N379" s="163" t="s">
        <v>18</v>
      </c>
      <c r="O379" s="163" t="s">
        <v>19</v>
      </c>
      <c r="P379" s="163" t="s">
        <v>20</v>
      </c>
      <c r="Q379" s="163" t="s">
        <v>21</v>
      </c>
      <c r="R379" s="163" t="s">
        <v>22</v>
      </c>
    </row>
    <row r="380" spans="1:24" s="17" customFormat="1" ht="15.75">
      <c r="A380" s="251">
        <v>1</v>
      </c>
      <c r="B380" s="234" t="s">
        <v>506</v>
      </c>
      <c r="C380" s="234" t="s">
        <v>507</v>
      </c>
      <c r="D380" s="252">
        <v>16600</v>
      </c>
      <c r="E380" s="251" t="s">
        <v>32</v>
      </c>
      <c r="F380" s="251" t="s">
        <v>9</v>
      </c>
      <c r="G380" s="254"/>
      <c r="H380" s="254"/>
      <c r="I380" s="254"/>
      <c r="J380" s="254"/>
      <c r="K380" s="254"/>
      <c r="L380" s="254"/>
      <c r="M380" s="254"/>
      <c r="N380" s="254"/>
      <c r="O380" s="254"/>
      <c r="P380" s="254"/>
      <c r="Q380" s="254"/>
      <c r="R380" s="235"/>
      <c r="T380" s="112" t="s">
        <v>189</v>
      </c>
      <c r="U380" s="112" t="s">
        <v>174</v>
      </c>
      <c r="V380" s="112">
        <v>102</v>
      </c>
      <c r="W380" s="112"/>
      <c r="X380" s="112"/>
    </row>
    <row r="381" spans="1:24" s="17" customFormat="1" ht="15.75">
      <c r="A381" s="228"/>
      <c r="B381" s="234"/>
      <c r="C381" s="234" t="s">
        <v>508</v>
      </c>
      <c r="D381" s="250" t="s">
        <v>215</v>
      </c>
      <c r="E381" s="228"/>
      <c r="F381" s="228"/>
      <c r="G381" s="235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T381" s="112" t="s">
        <v>190</v>
      </c>
      <c r="U381" s="112" t="s">
        <v>174</v>
      </c>
      <c r="V381" s="112">
        <v>162</v>
      </c>
      <c r="W381" s="112" t="s">
        <v>10</v>
      </c>
      <c r="X381" s="112">
        <v>1</v>
      </c>
    </row>
    <row r="382" spans="1:18" s="17" customFormat="1" ht="15.75">
      <c r="A382" s="228"/>
      <c r="B382" s="234"/>
      <c r="C382" s="234" t="s">
        <v>509</v>
      </c>
      <c r="D382" s="227"/>
      <c r="E382" s="228"/>
      <c r="F382" s="228"/>
      <c r="G382" s="235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</row>
    <row r="383" spans="1:18" s="17" customFormat="1" ht="15.75">
      <c r="A383" s="228"/>
      <c r="B383" s="234"/>
      <c r="C383" s="236" t="s">
        <v>510</v>
      </c>
      <c r="D383" s="227"/>
      <c r="E383" s="228"/>
      <c r="F383" s="228"/>
      <c r="G383" s="235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</row>
    <row r="384" spans="1:18" s="17" customFormat="1" ht="15.75">
      <c r="A384" s="251"/>
      <c r="B384" s="234"/>
      <c r="C384" s="234" t="s">
        <v>511</v>
      </c>
      <c r="D384" s="252"/>
      <c r="E384" s="251"/>
      <c r="F384" s="251"/>
      <c r="G384" s="235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</row>
    <row r="385" spans="1:18" s="17" customFormat="1" ht="15.75">
      <c r="A385" s="161"/>
      <c r="B385" s="237"/>
      <c r="C385" s="237" t="s">
        <v>184</v>
      </c>
      <c r="D385" s="253"/>
      <c r="E385" s="161"/>
      <c r="F385" s="161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</row>
    <row r="386" spans="1:18" s="17" customFormat="1" ht="15.75">
      <c r="A386" s="228"/>
      <c r="B386" s="234"/>
      <c r="C386" s="234"/>
      <c r="D386" s="227"/>
      <c r="E386" s="228"/>
      <c r="F386" s="228"/>
      <c r="G386" s="235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</row>
    <row r="387" spans="1:18" s="17" customFormat="1" ht="15.75">
      <c r="A387" s="228"/>
      <c r="B387" s="234"/>
      <c r="C387" s="234"/>
      <c r="D387" s="227"/>
      <c r="E387" s="228"/>
      <c r="F387" s="228"/>
      <c r="G387" s="235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</row>
    <row r="388" spans="1:18" s="17" customFormat="1" ht="15.75">
      <c r="A388" s="228"/>
      <c r="B388" s="234"/>
      <c r="C388" s="234"/>
      <c r="D388" s="227"/>
      <c r="E388" s="228"/>
      <c r="F388" s="228"/>
      <c r="G388" s="235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</row>
    <row r="389" spans="1:18" s="17" customFormat="1" ht="15.75">
      <c r="A389" s="228"/>
      <c r="B389" s="234"/>
      <c r="C389" s="236"/>
      <c r="D389" s="227"/>
      <c r="E389" s="228"/>
      <c r="F389" s="228"/>
      <c r="G389" s="235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</row>
    <row r="390" spans="1:18" s="17" customFormat="1" ht="15.75">
      <c r="A390" s="228"/>
      <c r="B390" s="234"/>
      <c r="C390" s="234"/>
      <c r="D390" s="227"/>
      <c r="E390" s="228"/>
      <c r="F390" s="228"/>
      <c r="G390" s="235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</row>
    <row r="391" spans="1:18" s="17" customFormat="1" ht="15.75">
      <c r="A391" s="228"/>
      <c r="B391" s="234"/>
      <c r="C391" s="234"/>
      <c r="D391" s="227"/>
      <c r="E391" s="228"/>
      <c r="F391" s="228"/>
      <c r="G391" s="235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</row>
    <row r="392" spans="1:18" s="17" customFormat="1" ht="15.75">
      <c r="A392" s="228"/>
      <c r="B392" s="234"/>
      <c r="C392" s="234"/>
      <c r="D392" s="227"/>
      <c r="E392" s="228"/>
      <c r="F392" s="228"/>
      <c r="G392" s="235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</row>
    <row r="393" spans="1:18" s="17" customFormat="1" ht="15.75">
      <c r="A393" s="228"/>
      <c r="B393" s="234"/>
      <c r="C393" s="234"/>
      <c r="D393" s="227"/>
      <c r="E393" s="228"/>
      <c r="F393" s="228"/>
      <c r="G393" s="235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</row>
    <row r="394" spans="1:18" s="17" customFormat="1" ht="15.75">
      <c r="A394" s="228"/>
      <c r="B394" s="234"/>
      <c r="C394" s="234"/>
      <c r="D394" s="227"/>
      <c r="E394" s="228"/>
      <c r="F394" s="228"/>
      <c r="G394" s="235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</row>
    <row r="395" spans="1:18" s="17" customFormat="1" ht="15.75">
      <c r="A395" s="228"/>
      <c r="B395" s="234"/>
      <c r="C395" s="234"/>
      <c r="D395" s="227"/>
      <c r="E395" s="228"/>
      <c r="F395" s="228"/>
      <c r="G395" s="235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</row>
    <row r="396" spans="1:18" s="17" customFormat="1" ht="15.75">
      <c r="A396" s="228"/>
      <c r="B396" s="234"/>
      <c r="C396" s="234"/>
      <c r="D396" s="227"/>
      <c r="E396" s="228"/>
      <c r="F396" s="228"/>
      <c r="G396" s="235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</row>
    <row r="397" spans="1:18" s="17" customFormat="1" ht="15.75">
      <c r="A397" s="228"/>
      <c r="B397" s="234"/>
      <c r="C397" s="234"/>
      <c r="D397" s="227"/>
      <c r="E397" s="228"/>
      <c r="F397" s="228"/>
      <c r="G397" s="235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</row>
    <row r="398" spans="1:18" s="17" customFormat="1" ht="15.75">
      <c r="A398" s="228"/>
      <c r="B398" s="234"/>
      <c r="C398" s="234"/>
      <c r="D398" s="227"/>
      <c r="E398" s="228"/>
      <c r="F398" s="228"/>
      <c r="G398" s="235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</row>
    <row r="399" spans="1:18" s="17" customFormat="1" ht="15.75">
      <c r="A399" s="228"/>
      <c r="B399" s="234"/>
      <c r="C399" s="234"/>
      <c r="D399" s="227"/>
      <c r="E399" s="228"/>
      <c r="F399" s="228"/>
      <c r="G399" s="235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</row>
    <row r="400" spans="1:18" s="17" customFormat="1" ht="15.75">
      <c r="A400" s="228"/>
      <c r="B400" s="234"/>
      <c r="C400" s="234"/>
      <c r="D400" s="227"/>
      <c r="E400" s="228"/>
      <c r="F400" s="228"/>
      <c r="G400" s="235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</row>
    <row r="401" spans="1:18" s="17" customFormat="1" ht="15.75">
      <c r="A401" s="228"/>
      <c r="B401" s="234"/>
      <c r="C401" s="234"/>
      <c r="D401" s="227"/>
      <c r="E401" s="228"/>
      <c r="F401" s="228"/>
      <c r="G401" s="235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</row>
    <row r="402" spans="1:18" s="17" customFormat="1" ht="15.75">
      <c r="A402" s="228"/>
      <c r="B402" s="234"/>
      <c r="C402" s="234"/>
      <c r="D402" s="227"/>
      <c r="E402" s="228"/>
      <c r="F402" s="228"/>
      <c r="G402" s="235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</row>
    <row r="403" spans="1:18" s="17" customFormat="1" ht="15.75">
      <c r="A403" s="161"/>
      <c r="B403" s="237"/>
      <c r="C403" s="237"/>
      <c r="D403" s="162"/>
      <c r="E403" s="161"/>
      <c r="F403" s="161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</row>
    <row r="404" spans="1:18" s="17" customFormat="1" ht="15.75">
      <c r="A404" s="241"/>
      <c r="B404" s="239"/>
      <c r="C404" s="239"/>
      <c r="D404" s="240"/>
      <c r="E404" s="241"/>
      <c r="F404" s="241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</row>
    <row r="405" spans="1:18" s="17" customFormat="1" ht="15.75">
      <c r="A405" s="241"/>
      <c r="B405" s="239"/>
      <c r="C405" s="239"/>
      <c r="D405" s="240"/>
      <c r="E405" s="241"/>
      <c r="F405" s="241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112" t="s">
        <v>174</v>
      </c>
      <c r="R405" s="112">
        <f>1+R371</f>
        <v>43</v>
      </c>
    </row>
    <row r="406" spans="4:24" ht="21" customHeight="1">
      <c r="D406" s="152"/>
      <c r="E406" s="153"/>
      <c r="F406" s="112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347" t="s">
        <v>177</v>
      </c>
      <c r="R406" s="347"/>
      <c r="T406" s="17"/>
      <c r="U406" s="17"/>
      <c r="V406" s="17"/>
      <c r="W406" s="17"/>
      <c r="X406" s="17"/>
    </row>
    <row r="407" spans="1:18" ht="18" customHeight="1">
      <c r="A407" s="347" t="str">
        <f>+A373</f>
        <v>บัญชีจำนวนครุภัณฑ์ที่ไม่ได้ดำเนินการตามโครงการพัฒนาท้องถิ่น</v>
      </c>
      <c r="B407" s="347"/>
      <c r="C407" s="347"/>
      <c r="D407" s="347"/>
      <c r="E407" s="347"/>
      <c r="F407" s="347"/>
      <c r="G407" s="347"/>
      <c r="H407" s="347"/>
      <c r="I407" s="347"/>
      <c r="J407" s="347"/>
      <c r="K407" s="347"/>
      <c r="L407" s="347"/>
      <c r="M407" s="347"/>
      <c r="N407" s="347"/>
      <c r="O407" s="347"/>
      <c r="P407" s="347"/>
      <c r="Q407" s="347"/>
      <c r="R407" s="347"/>
    </row>
    <row r="408" spans="1:18" ht="18" customHeight="1">
      <c r="A408" s="347" t="str">
        <f>+A374</f>
        <v>แผนการดำเนินงาน  ประจำปีงบประมาณ พ.ศ. 2564</v>
      </c>
      <c r="B408" s="347"/>
      <c r="C408" s="347"/>
      <c r="D408" s="347"/>
      <c r="E408" s="347"/>
      <c r="F408" s="347"/>
      <c r="G408" s="347"/>
      <c r="H408" s="347"/>
      <c r="I408" s="347"/>
      <c r="J408" s="347"/>
      <c r="K408" s="347"/>
      <c r="L408" s="347"/>
      <c r="M408" s="347"/>
      <c r="N408" s="347"/>
      <c r="O408" s="347"/>
      <c r="P408" s="347"/>
      <c r="Q408" s="347"/>
      <c r="R408" s="347"/>
    </row>
    <row r="409" spans="1:18" ht="15.75">
      <c r="A409" s="347" t="str">
        <f>+A375</f>
        <v>องค์การบริหารส่วนตำบลหนองโพ  อำเภอโพธาราม  จังหวัดราชบุรี</v>
      </c>
      <c r="B409" s="347"/>
      <c r="C409" s="347"/>
      <c r="D409" s="347"/>
      <c r="E409" s="347"/>
      <c r="F409" s="347"/>
      <c r="G409" s="347"/>
      <c r="H409" s="347"/>
      <c r="I409" s="347"/>
      <c r="J409" s="347"/>
      <c r="K409" s="347"/>
      <c r="L409" s="347"/>
      <c r="M409" s="347"/>
      <c r="N409" s="347"/>
      <c r="O409" s="347"/>
      <c r="P409" s="347"/>
      <c r="Q409" s="347"/>
      <c r="R409" s="347"/>
    </row>
    <row r="410" spans="1:18" ht="15.75">
      <c r="A410" s="156">
        <v>7</v>
      </c>
      <c r="B410" s="156" t="s">
        <v>521</v>
      </c>
      <c r="C410" s="157"/>
      <c r="D410" s="158"/>
      <c r="E410" s="157"/>
      <c r="F410" s="157"/>
      <c r="G410" s="154"/>
      <c r="H410" s="154"/>
      <c r="I410" s="154"/>
      <c r="J410" s="153"/>
      <c r="K410" s="153"/>
      <c r="L410" s="153"/>
      <c r="M410" s="153"/>
      <c r="N410" s="153"/>
      <c r="O410" s="153"/>
      <c r="P410" s="153"/>
      <c r="Q410" s="153"/>
      <c r="R410" s="153"/>
    </row>
    <row r="411" spans="2:18" ht="15.75">
      <c r="B411" s="348" t="s">
        <v>512</v>
      </c>
      <c r="C411" s="348"/>
      <c r="D411" s="348"/>
      <c r="E411" s="348"/>
      <c r="F411" s="348"/>
      <c r="G411" s="348"/>
      <c r="H411" s="348"/>
      <c r="I411" s="348"/>
      <c r="J411" s="348"/>
      <c r="K411" s="348"/>
      <c r="L411" s="348"/>
      <c r="M411" s="348"/>
      <c r="N411" s="348"/>
      <c r="O411" s="348"/>
      <c r="P411" s="348"/>
      <c r="Q411" s="348"/>
      <c r="R411" s="348"/>
    </row>
    <row r="412" spans="1:18" ht="18.75" customHeight="1">
      <c r="A412" s="349" t="s">
        <v>10</v>
      </c>
      <c r="B412" s="346" t="s">
        <v>181</v>
      </c>
      <c r="C412" s="351" t="s">
        <v>182</v>
      </c>
      <c r="D412" s="160" t="s">
        <v>0</v>
      </c>
      <c r="E412" s="159" t="s">
        <v>29</v>
      </c>
      <c r="F412" s="159" t="s">
        <v>30</v>
      </c>
      <c r="G412" s="346" t="str">
        <f>+G182</f>
        <v>พ.ศ. 2563</v>
      </c>
      <c r="H412" s="346"/>
      <c r="I412" s="346"/>
      <c r="J412" s="346" t="str">
        <f>+J182</f>
        <v>พ.ศ. 2564</v>
      </c>
      <c r="K412" s="346"/>
      <c r="L412" s="346"/>
      <c r="M412" s="346"/>
      <c r="N412" s="346"/>
      <c r="O412" s="346"/>
      <c r="P412" s="346"/>
      <c r="Q412" s="346"/>
      <c r="R412" s="346"/>
    </row>
    <row r="413" spans="1:18" s="17" customFormat="1" ht="15.75">
      <c r="A413" s="350"/>
      <c r="B413" s="346"/>
      <c r="C413" s="352"/>
      <c r="D413" s="162" t="s">
        <v>6</v>
      </c>
      <c r="E413" s="161" t="s">
        <v>25</v>
      </c>
      <c r="F413" s="161" t="s">
        <v>35</v>
      </c>
      <c r="G413" s="163" t="s">
        <v>11</v>
      </c>
      <c r="H413" s="163" t="s">
        <v>12</v>
      </c>
      <c r="I413" s="163" t="s">
        <v>13</v>
      </c>
      <c r="J413" s="163" t="s">
        <v>14</v>
      </c>
      <c r="K413" s="163" t="s">
        <v>15</v>
      </c>
      <c r="L413" s="163" t="s">
        <v>16</v>
      </c>
      <c r="M413" s="163" t="s">
        <v>17</v>
      </c>
      <c r="N413" s="163" t="s">
        <v>18</v>
      </c>
      <c r="O413" s="163" t="s">
        <v>19</v>
      </c>
      <c r="P413" s="163" t="s">
        <v>20</v>
      </c>
      <c r="Q413" s="163" t="s">
        <v>21</v>
      </c>
      <c r="R413" s="163" t="s">
        <v>22</v>
      </c>
    </row>
    <row r="414" spans="1:24" s="17" customFormat="1" ht="15.75">
      <c r="A414" s="251">
        <v>1</v>
      </c>
      <c r="B414" s="234" t="s">
        <v>522</v>
      </c>
      <c r="C414" s="234" t="s">
        <v>523</v>
      </c>
      <c r="D414" s="252">
        <v>3700</v>
      </c>
      <c r="E414" s="251" t="s">
        <v>32</v>
      </c>
      <c r="F414" s="251" t="s">
        <v>9</v>
      </c>
      <c r="G414" s="254"/>
      <c r="H414" s="254"/>
      <c r="I414" s="254"/>
      <c r="J414" s="254"/>
      <c r="K414" s="254"/>
      <c r="L414" s="254"/>
      <c r="M414" s="254"/>
      <c r="N414" s="254"/>
      <c r="O414" s="254"/>
      <c r="P414" s="254"/>
      <c r="Q414" s="254"/>
      <c r="R414" s="235"/>
      <c r="T414" s="112" t="s">
        <v>189</v>
      </c>
      <c r="U414" s="112" t="s">
        <v>174</v>
      </c>
      <c r="V414" s="112">
        <v>102</v>
      </c>
      <c r="W414" s="112"/>
      <c r="X414" s="112"/>
    </row>
    <row r="415" spans="1:24" s="17" customFormat="1" ht="15.75">
      <c r="A415" s="228"/>
      <c r="B415" s="234"/>
      <c r="C415" s="234" t="s">
        <v>524</v>
      </c>
      <c r="D415" s="250" t="s">
        <v>215</v>
      </c>
      <c r="E415" s="228"/>
      <c r="F415" s="228"/>
      <c r="G415" s="235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T415" s="112" t="s">
        <v>190</v>
      </c>
      <c r="U415" s="112" t="s">
        <v>174</v>
      </c>
      <c r="V415" s="112">
        <v>162</v>
      </c>
      <c r="W415" s="112" t="s">
        <v>10</v>
      </c>
      <c r="X415" s="112">
        <v>1</v>
      </c>
    </row>
    <row r="416" spans="1:18" s="17" customFormat="1" ht="15.75">
      <c r="A416" s="228"/>
      <c r="B416" s="234"/>
      <c r="C416" s="234" t="s">
        <v>525</v>
      </c>
      <c r="D416" s="227"/>
      <c r="E416" s="228"/>
      <c r="F416" s="228"/>
      <c r="G416" s="235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</row>
    <row r="417" spans="1:18" s="17" customFormat="1" ht="15.75">
      <c r="A417" s="228"/>
      <c r="B417" s="234"/>
      <c r="C417" s="236" t="s">
        <v>526</v>
      </c>
      <c r="D417" s="227"/>
      <c r="E417" s="228"/>
      <c r="F417" s="228"/>
      <c r="G417" s="235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</row>
    <row r="418" spans="1:18" s="17" customFormat="1" ht="15.75">
      <c r="A418" s="228"/>
      <c r="B418" s="234"/>
      <c r="C418" s="236" t="s">
        <v>527</v>
      </c>
      <c r="D418" s="227"/>
      <c r="E418" s="228"/>
      <c r="F418" s="228"/>
      <c r="G418" s="235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</row>
    <row r="419" spans="1:18" s="17" customFormat="1" ht="15.75">
      <c r="A419" s="161"/>
      <c r="B419" s="237"/>
      <c r="C419" s="237" t="s">
        <v>184</v>
      </c>
      <c r="D419" s="253"/>
      <c r="E419" s="161"/>
      <c r="F419" s="161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</row>
    <row r="420" spans="1:18" s="17" customFormat="1" ht="15.75">
      <c r="A420" s="228"/>
      <c r="B420" s="234"/>
      <c r="C420" s="234"/>
      <c r="D420" s="227"/>
      <c r="E420" s="228"/>
      <c r="F420" s="228"/>
      <c r="G420" s="235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</row>
    <row r="421" spans="1:18" s="17" customFormat="1" ht="15.75">
      <c r="A421" s="228"/>
      <c r="B421" s="234"/>
      <c r="C421" s="234"/>
      <c r="D421" s="227"/>
      <c r="E421" s="228"/>
      <c r="F421" s="228"/>
      <c r="G421" s="235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</row>
    <row r="422" spans="1:18" s="17" customFormat="1" ht="15.75">
      <c r="A422" s="228"/>
      <c r="B422" s="234"/>
      <c r="C422" s="234"/>
      <c r="D422" s="227"/>
      <c r="E422" s="228"/>
      <c r="F422" s="228"/>
      <c r="G422" s="235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</row>
    <row r="423" spans="1:18" s="17" customFormat="1" ht="15.75">
      <c r="A423" s="228"/>
      <c r="B423" s="234"/>
      <c r="C423" s="236"/>
      <c r="D423" s="227"/>
      <c r="E423" s="228"/>
      <c r="F423" s="228"/>
      <c r="G423" s="235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</row>
    <row r="424" spans="1:18" s="17" customFormat="1" ht="15.75">
      <c r="A424" s="228"/>
      <c r="B424" s="234"/>
      <c r="C424" s="234"/>
      <c r="D424" s="227"/>
      <c r="E424" s="228"/>
      <c r="F424" s="228"/>
      <c r="G424" s="235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</row>
    <row r="425" spans="1:18" s="17" customFormat="1" ht="15.75">
      <c r="A425" s="228"/>
      <c r="B425" s="234"/>
      <c r="C425" s="234"/>
      <c r="D425" s="227"/>
      <c r="E425" s="228"/>
      <c r="F425" s="228"/>
      <c r="G425" s="235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</row>
    <row r="426" spans="1:18" s="17" customFormat="1" ht="15.75">
      <c r="A426" s="228"/>
      <c r="B426" s="234"/>
      <c r="C426" s="234"/>
      <c r="D426" s="227"/>
      <c r="E426" s="228"/>
      <c r="F426" s="228"/>
      <c r="G426" s="235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</row>
    <row r="427" spans="1:18" s="17" customFormat="1" ht="15.75">
      <c r="A427" s="228"/>
      <c r="B427" s="234"/>
      <c r="C427" s="234"/>
      <c r="D427" s="227"/>
      <c r="E427" s="228"/>
      <c r="F427" s="228"/>
      <c r="G427" s="235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</row>
    <row r="428" spans="1:18" s="17" customFormat="1" ht="15.75">
      <c r="A428" s="228"/>
      <c r="B428" s="234"/>
      <c r="C428" s="234"/>
      <c r="D428" s="227"/>
      <c r="E428" s="228"/>
      <c r="F428" s="228"/>
      <c r="G428" s="235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</row>
    <row r="429" spans="1:18" s="17" customFormat="1" ht="15.75">
      <c r="A429" s="228"/>
      <c r="B429" s="234"/>
      <c r="C429" s="234"/>
      <c r="D429" s="227"/>
      <c r="E429" s="228"/>
      <c r="F429" s="228"/>
      <c r="G429" s="235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</row>
    <row r="430" spans="1:18" s="17" customFormat="1" ht="15.75">
      <c r="A430" s="228"/>
      <c r="B430" s="234"/>
      <c r="C430" s="234"/>
      <c r="D430" s="227"/>
      <c r="E430" s="228"/>
      <c r="F430" s="228"/>
      <c r="G430" s="235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</row>
    <row r="431" spans="1:18" s="17" customFormat="1" ht="15.75">
      <c r="A431" s="228"/>
      <c r="B431" s="234"/>
      <c r="C431" s="234"/>
      <c r="D431" s="227"/>
      <c r="E431" s="228"/>
      <c r="F431" s="228"/>
      <c r="G431" s="235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</row>
    <row r="432" spans="1:18" s="17" customFormat="1" ht="15.75">
      <c r="A432" s="228"/>
      <c r="B432" s="234"/>
      <c r="C432" s="234"/>
      <c r="D432" s="227"/>
      <c r="E432" s="228"/>
      <c r="F432" s="228"/>
      <c r="G432" s="235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</row>
    <row r="433" spans="1:18" s="17" customFormat="1" ht="15.75">
      <c r="A433" s="228"/>
      <c r="B433" s="234"/>
      <c r="C433" s="234"/>
      <c r="D433" s="227"/>
      <c r="E433" s="228"/>
      <c r="F433" s="228"/>
      <c r="G433" s="235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</row>
    <row r="434" spans="1:18" s="17" customFormat="1" ht="15.75">
      <c r="A434" s="228"/>
      <c r="B434" s="234"/>
      <c r="C434" s="234"/>
      <c r="D434" s="227"/>
      <c r="E434" s="228"/>
      <c r="F434" s="228"/>
      <c r="G434" s="235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</row>
    <row r="435" spans="1:18" s="17" customFormat="1" ht="15.75">
      <c r="A435" s="228"/>
      <c r="B435" s="234"/>
      <c r="C435" s="234"/>
      <c r="D435" s="227"/>
      <c r="E435" s="228"/>
      <c r="F435" s="228"/>
      <c r="G435" s="235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</row>
    <row r="436" spans="1:18" s="17" customFormat="1" ht="15.75">
      <c r="A436" s="228"/>
      <c r="B436" s="234"/>
      <c r="C436" s="234"/>
      <c r="D436" s="227"/>
      <c r="E436" s="228"/>
      <c r="F436" s="228"/>
      <c r="G436" s="235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</row>
    <row r="437" spans="1:18" s="17" customFormat="1" ht="15.75">
      <c r="A437" s="161"/>
      <c r="B437" s="237"/>
      <c r="C437" s="237"/>
      <c r="D437" s="162"/>
      <c r="E437" s="161"/>
      <c r="F437" s="161"/>
      <c r="G437" s="238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</row>
    <row r="438" spans="1:18" s="17" customFormat="1" ht="15.75">
      <c r="A438" s="241"/>
      <c r="B438" s="239"/>
      <c r="C438" s="239"/>
      <c r="D438" s="240"/>
      <c r="E438" s="241"/>
      <c r="F438" s="241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</row>
    <row r="439" spans="1:18" s="17" customFormat="1" ht="15.75">
      <c r="A439" s="241"/>
      <c r="B439" s="239"/>
      <c r="C439" s="239"/>
      <c r="D439" s="240"/>
      <c r="E439" s="241"/>
      <c r="F439" s="241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112" t="s">
        <v>174</v>
      </c>
      <c r="R439" s="112">
        <f>1+R405</f>
        <v>44</v>
      </c>
    </row>
    <row r="440" spans="4:24" ht="21" customHeight="1">
      <c r="D440" s="152"/>
      <c r="E440" s="153"/>
      <c r="F440" s="112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347" t="s">
        <v>177</v>
      </c>
      <c r="R440" s="347"/>
      <c r="T440" s="17"/>
      <c r="U440" s="17"/>
      <c r="V440" s="17"/>
      <c r="W440" s="17"/>
      <c r="X440" s="17"/>
    </row>
    <row r="441" spans="1:18" ht="18" customHeight="1">
      <c r="A441" s="347" t="s">
        <v>178</v>
      </c>
      <c r="B441" s="347"/>
      <c r="C441" s="347"/>
      <c r="D441" s="347"/>
      <c r="E441" s="347"/>
      <c r="F441" s="347"/>
      <c r="G441" s="347"/>
      <c r="H441" s="347"/>
      <c r="I441" s="347"/>
      <c r="J441" s="347"/>
      <c r="K441" s="347"/>
      <c r="L441" s="347"/>
      <c r="M441" s="347"/>
      <c r="N441" s="347"/>
      <c r="O441" s="347"/>
      <c r="P441" s="347"/>
      <c r="Q441" s="347"/>
      <c r="R441" s="347"/>
    </row>
    <row r="442" spans="1:18" ht="18" customHeight="1">
      <c r="A442" s="347" t="str">
        <f>+A34</f>
        <v>แผนการดำเนินงาน  ประจำปีงบประมาณ พ.ศ. 2564</v>
      </c>
      <c r="B442" s="347"/>
      <c r="C442" s="347"/>
      <c r="D442" s="347"/>
      <c r="E442" s="347"/>
      <c r="F442" s="347"/>
      <c r="G442" s="347"/>
      <c r="H442" s="347"/>
      <c r="I442" s="347"/>
      <c r="J442" s="347"/>
      <c r="K442" s="347"/>
      <c r="L442" s="347"/>
      <c r="M442" s="347"/>
      <c r="N442" s="347"/>
      <c r="O442" s="347"/>
      <c r="P442" s="347"/>
      <c r="Q442" s="347"/>
      <c r="R442" s="347"/>
    </row>
    <row r="443" spans="1:18" ht="15.75">
      <c r="A443" s="347" t="str">
        <f>+A35</f>
        <v>องค์การบริหารส่วนตำบลหนองโพ  อำเภอโพธาราม  จังหวัดราชบุรี</v>
      </c>
      <c r="B443" s="347"/>
      <c r="C443" s="347"/>
      <c r="D443" s="347"/>
      <c r="E443" s="347"/>
      <c r="F443" s="347"/>
      <c r="G443" s="347"/>
      <c r="H443" s="347"/>
      <c r="I443" s="347"/>
      <c r="J443" s="347"/>
      <c r="K443" s="347"/>
      <c r="L443" s="347"/>
      <c r="M443" s="347"/>
      <c r="N443" s="347"/>
      <c r="O443" s="347"/>
      <c r="P443" s="347"/>
      <c r="Q443" s="347"/>
      <c r="R443" s="347"/>
    </row>
    <row r="444" spans="1:18" ht="15.75">
      <c r="A444" s="156">
        <v>8</v>
      </c>
      <c r="B444" s="156" t="s">
        <v>401</v>
      </c>
      <c r="C444" s="157"/>
      <c r="D444" s="158"/>
      <c r="E444" s="157"/>
      <c r="F444" s="157"/>
      <c r="G444" s="154"/>
      <c r="H444" s="154"/>
      <c r="I444" s="154"/>
      <c r="J444" s="153"/>
      <c r="K444" s="153"/>
      <c r="L444" s="153"/>
      <c r="M444" s="153"/>
      <c r="N444" s="153"/>
      <c r="O444" s="153"/>
      <c r="P444" s="153"/>
      <c r="Q444" s="153"/>
      <c r="R444" s="153"/>
    </row>
    <row r="445" spans="1:18" ht="18.75" customHeight="1">
      <c r="A445" s="349" t="s">
        <v>10</v>
      </c>
      <c r="B445" s="346" t="s">
        <v>181</v>
      </c>
      <c r="C445" s="351" t="s">
        <v>182</v>
      </c>
      <c r="D445" s="160" t="s">
        <v>0</v>
      </c>
      <c r="E445" s="159" t="s">
        <v>29</v>
      </c>
      <c r="F445" s="159" t="s">
        <v>30</v>
      </c>
      <c r="G445" s="346" t="str">
        <f>+G38</f>
        <v>พ.ศ. 2563</v>
      </c>
      <c r="H445" s="346"/>
      <c r="I445" s="346"/>
      <c r="J445" s="346" t="str">
        <f>+J38</f>
        <v>พ.ศ. 2564</v>
      </c>
      <c r="K445" s="346"/>
      <c r="L445" s="346"/>
      <c r="M445" s="346"/>
      <c r="N445" s="346"/>
      <c r="O445" s="346"/>
      <c r="P445" s="346"/>
      <c r="Q445" s="346"/>
      <c r="R445" s="346"/>
    </row>
    <row r="446" spans="1:18" ht="15.75">
      <c r="A446" s="350"/>
      <c r="B446" s="346"/>
      <c r="C446" s="352"/>
      <c r="D446" s="162" t="s">
        <v>6</v>
      </c>
      <c r="E446" s="161" t="s">
        <v>25</v>
      </c>
      <c r="F446" s="161" t="s">
        <v>35</v>
      </c>
      <c r="G446" s="163" t="s">
        <v>11</v>
      </c>
      <c r="H446" s="163" t="s">
        <v>12</v>
      </c>
      <c r="I446" s="163" t="s">
        <v>13</v>
      </c>
      <c r="J446" s="163" t="s">
        <v>14</v>
      </c>
      <c r="K446" s="163" t="s">
        <v>15</v>
      </c>
      <c r="L446" s="163" t="s">
        <v>16</v>
      </c>
      <c r="M446" s="163" t="s">
        <v>17</v>
      </c>
      <c r="N446" s="163" t="s">
        <v>18</v>
      </c>
      <c r="O446" s="163" t="s">
        <v>19</v>
      </c>
      <c r="P446" s="163" t="s">
        <v>20</v>
      </c>
      <c r="Q446" s="163" t="s">
        <v>21</v>
      </c>
      <c r="R446" s="163" t="s">
        <v>22</v>
      </c>
    </row>
    <row r="447" spans="2:18" ht="15.75">
      <c r="B447" s="348" t="s">
        <v>618</v>
      </c>
      <c r="C447" s="348"/>
      <c r="D447" s="348"/>
      <c r="E447" s="348"/>
      <c r="F447" s="348"/>
      <c r="G447" s="348"/>
      <c r="H447" s="348"/>
      <c r="I447" s="348"/>
      <c r="J447" s="348"/>
      <c r="K447" s="348"/>
      <c r="L447" s="348"/>
      <c r="M447" s="348"/>
      <c r="N447" s="348"/>
      <c r="O447" s="348"/>
      <c r="P447" s="348"/>
      <c r="Q447" s="348"/>
      <c r="R447" s="348"/>
    </row>
    <row r="448" spans="1:24" s="17" customFormat="1" ht="15.75">
      <c r="A448" s="5">
        <v>1</v>
      </c>
      <c r="B448" s="131" t="s">
        <v>402</v>
      </c>
      <c r="C448" s="136" t="s">
        <v>403</v>
      </c>
      <c r="D448" s="133">
        <v>65000</v>
      </c>
      <c r="E448" s="2" t="s">
        <v>32</v>
      </c>
      <c r="F448" s="7" t="s">
        <v>153</v>
      </c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T448" s="112" t="s">
        <v>189</v>
      </c>
      <c r="U448" s="112" t="s">
        <v>174</v>
      </c>
      <c r="V448" s="112">
        <v>64</v>
      </c>
      <c r="W448" s="112"/>
      <c r="X448" s="112"/>
    </row>
    <row r="449" spans="1:24" s="17" customFormat="1" ht="15.75">
      <c r="A449" s="2"/>
      <c r="C449" s="134" t="s">
        <v>404</v>
      </c>
      <c r="D449" s="127" t="s">
        <v>215</v>
      </c>
      <c r="F449" s="4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T449" s="112" t="s">
        <v>190</v>
      </c>
      <c r="U449" s="112" t="s">
        <v>174</v>
      </c>
      <c r="V449" s="112">
        <v>161</v>
      </c>
      <c r="W449" s="112" t="s">
        <v>10</v>
      </c>
      <c r="X449" s="112">
        <v>1</v>
      </c>
    </row>
    <row r="450" spans="1:18" s="17" customFormat="1" ht="15.75">
      <c r="A450" s="2"/>
      <c r="C450" s="134" t="s">
        <v>405</v>
      </c>
      <c r="D450" s="127"/>
      <c r="E450" s="2"/>
      <c r="F450" s="4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1:18" s="17" customFormat="1" ht="15.75">
      <c r="A451" s="2"/>
      <c r="C451" s="134" t="s">
        <v>406</v>
      </c>
      <c r="D451" s="127"/>
      <c r="E451" s="2"/>
      <c r="F451" s="4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1:18" ht="15.75">
      <c r="A452" s="244"/>
      <c r="B452" s="354" t="s">
        <v>619</v>
      </c>
      <c r="C452" s="354"/>
      <c r="D452" s="354"/>
      <c r="E452" s="354"/>
      <c r="F452" s="354"/>
      <c r="G452" s="354"/>
      <c r="H452" s="354"/>
      <c r="I452" s="354"/>
      <c r="J452" s="354"/>
      <c r="K452" s="354"/>
      <c r="L452" s="354"/>
      <c r="M452" s="354"/>
      <c r="N452" s="354"/>
      <c r="O452" s="354"/>
      <c r="P452" s="354"/>
      <c r="Q452" s="354"/>
      <c r="R452" s="355"/>
    </row>
    <row r="453" spans="1:18" s="17" customFormat="1" ht="15.75">
      <c r="A453" s="5">
        <v>1</v>
      </c>
      <c r="B453" s="131" t="s">
        <v>402</v>
      </c>
      <c r="C453" s="136" t="s">
        <v>403</v>
      </c>
      <c r="D453" s="133">
        <v>10000</v>
      </c>
      <c r="E453" s="2" t="s">
        <v>32</v>
      </c>
      <c r="F453" s="7" t="s">
        <v>61</v>
      </c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</row>
    <row r="454" spans="1:18" s="17" customFormat="1" ht="15.75">
      <c r="A454" s="2"/>
      <c r="C454" s="134" t="s">
        <v>404</v>
      </c>
      <c r="D454" s="127" t="s">
        <v>215</v>
      </c>
      <c r="F454" s="4" t="s">
        <v>62</v>
      </c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1:18" s="17" customFormat="1" ht="15.75">
      <c r="A455" s="2"/>
      <c r="C455" s="134" t="s">
        <v>405</v>
      </c>
      <c r="D455" s="127"/>
      <c r="E455" s="2"/>
      <c r="F455" s="4" t="s">
        <v>63</v>
      </c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1:18" s="17" customFormat="1" ht="15.75">
      <c r="A456" s="2"/>
      <c r="C456" s="134" t="s">
        <v>406</v>
      </c>
      <c r="D456" s="127"/>
      <c r="E456" s="2"/>
      <c r="F456" s="4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1:18" ht="15.75">
      <c r="A457" s="244"/>
      <c r="B457" s="354" t="s">
        <v>620</v>
      </c>
      <c r="C457" s="354"/>
      <c r="D457" s="354"/>
      <c r="E457" s="354"/>
      <c r="F457" s="354"/>
      <c r="G457" s="354"/>
      <c r="H457" s="354"/>
      <c r="I457" s="354"/>
      <c r="J457" s="354"/>
      <c r="K457" s="354"/>
      <c r="L457" s="354"/>
      <c r="M457" s="354"/>
      <c r="N457" s="354"/>
      <c r="O457" s="354"/>
      <c r="P457" s="354"/>
      <c r="Q457" s="354"/>
      <c r="R457" s="355"/>
    </row>
    <row r="458" spans="1:18" s="17" customFormat="1" ht="15.75">
      <c r="A458" s="5">
        <v>1</v>
      </c>
      <c r="B458" s="131" t="s">
        <v>402</v>
      </c>
      <c r="C458" s="136" t="s">
        <v>403</v>
      </c>
      <c r="D458" s="133">
        <v>20000</v>
      </c>
      <c r="E458" s="5" t="s">
        <v>32</v>
      </c>
      <c r="F458" s="7" t="s">
        <v>9</v>
      </c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</row>
    <row r="459" spans="1:18" s="17" customFormat="1" ht="15.75">
      <c r="A459" s="2"/>
      <c r="C459" s="134" t="s">
        <v>404</v>
      </c>
      <c r="D459" s="127" t="s">
        <v>215</v>
      </c>
      <c r="F459" s="4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1:18" s="17" customFormat="1" ht="15.75">
      <c r="A460" s="2"/>
      <c r="C460" s="134" t="s">
        <v>405</v>
      </c>
      <c r="D460" s="127"/>
      <c r="E460" s="2"/>
      <c r="F460" s="4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1:18" s="17" customFormat="1" ht="15.75">
      <c r="A461" s="11"/>
      <c r="B461" s="137"/>
      <c r="C461" s="138" t="s">
        <v>406</v>
      </c>
      <c r="D461" s="139"/>
      <c r="E461" s="11"/>
      <c r="F461" s="13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1:18" s="17" customFormat="1" ht="15.75">
      <c r="A462" s="5"/>
      <c r="B462" s="131"/>
      <c r="C462" s="136"/>
      <c r="D462" s="133"/>
      <c r="E462" s="5"/>
      <c r="F462" s="7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</row>
    <row r="463" spans="1:18" s="17" customFormat="1" ht="15.75">
      <c r="A463" s="2"/>
      <c r="C463" s="134"/>
      <c r="D463" s="127"/>
      <c r="E463" s="2"/>
      <c r="F463" s="4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1:18" s="17" customFormat="1" ht="15.75">
      <c r="A464" s="2"/>
      <c r="C464" s="134"/>
      <c r="D464" s="127"/>
      <c r="E464" s="2"/>
      <c r="F464" s="4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1:18" s="17" customFormat="1" ht="15.75">
      <c r="A465" s="2"/>
      <c r="C465" s="134"/>
      <c r="D465" s="127"/>
      <c r="E465" s="2"/>
      <c r="F465" s="4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1:18" s="17" customFormat="1" ht="15.75">
      <c r="A466" s="11"/>
      <c r="B466" s="137"/>
      <c r="C466" s="138"/>
      <c r="D466" s="139"/>
      <c r="E466" s="11"/>
      <c r="F466" s="13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1:18" s="17" customFormat="1" ht="15.75">
      <c r="A467" s="86"/>
      <c r="B467" s="86"/>
      <c r="C467" s="310"/>
      <c r="D467" s="311"/>
      <c r="E467" s="86"/>
      <c r="F467" s="312"/>
      <c r="G467" s="313"/>
      <c r="H467" s="313"/>
      <c r="I467" s="313"/>
      <c r="J467" s="313"/>
      <c r="K467" s="313"/>
      <c r="L467" s="313"/>
      <c r="M467" s="313"/>
      <c r="N467" s="313"/>
      <c r="O467" s="313"/>
      <c r="P467" s="313"/>
      <c r="Q467" s="313"/>
      <c r="R467" s="313"/>
    </row>
    <row r="468" spans="1:18" s="17" customFormat="1" ht="15.75">
      <c r="A468" s="86"/>
      <c r="B468" s="86"/>
      <c r="C468" s="310"/>
      <c r="D468" s="311"/>
      <c r="E468" s="86"/>
      <c r="F468" s="312"/>
      <c r="G468" s="313"/>
      <c r="H468" s="313"/>
      <c r="I468" s="313"/>
      <c r="J468" s="313"/>
      <c r="K468" s="313"/>
      <c r="L468" s="313"/>
      <c r="M468" s="313"/>
      <c r="N468" s="313"/>
      <c r="O468" s="313"/>
      <c r="P468" s="313"/>
      <c r="Q468" s="313"/>
      <c r="R468" s="313"/>
    </row>
    <row r="469" spans="1:18" s="17" customFormat="1" ht="15.75">
      <c r="A469" s="86"/>
      <c r="B469" s="86"/>
      <c r="C469" s="310"/>
      <c r="D469" s="311"/>
      <c r="E469" s="86"/>
      <c r="F469" s="312"/>
      <c r="G469" s="313"/>
      <c r="H469" s="313"/>
      <c r="I469" s="313"/>
      <c r="J469" s="313"/>
      <c r="K469" s="313"/>
      <c r="L469" s="313"/>
      <c r="M469" s="313"/>
      <c r="N469" s="313"/>
      <c r="O469" s="313"/>
      <c r="P469" s="313"/>
      <c r="Q469" s="313"/>
      <c r="R469" s="313"/>
    </row>
    <row r="470" spans="1:18" s="17" customFormat="1" ht="15.75">
      <c r="A470" s="86"/>
      <c r="B470" s="86"/>
      <c r="C470" s="310"/>
      <c r="D470" s="311"/>
      <c r="E470" s="86"/>
      <c r="F470" s="312"/>
      <c r="G470" s="313"/>
      <c r="H470" s="313"/>
      <c r="I470" s="313"/>
      <c r="J470" s="313"/>
      <c r="K470" s="313"/>
      <c r="L470" s="313"/>
      <c r="M470" s="313"/>
      <c r="N470" s="313"/>
      <c r="O470" s="313"/>
      <c r="P470" s="313"/>
      <c r="Q470" s="313"/>
      <c r="R470" s="313"/>
    </row>
    <row r="471" spans="1:18" s="17" customFormat="1" ht="15.75">
      <c r="A471" s="86"/>
      <c r="B471" s="86"/>
      <c r="C471" s="310"/>
      <c r="D471" s="311"/>
      <c r="E471" s="86"/>
      <c r="F471" s="312"/>
      <c r="G471" s="313"/>
      <c r="H471" s="313"/>
      <c r="I471" s="313"/>
      <c r="J471" s="313"/>
      <c r="K471" s="313"/>
      <c r="L471" s="313"/>
      <c r="M471" s="313"/>
      <c r="N471" s="313"/>
      <c r="O471" s="313"/>
      <c r="P471" s="313"/>
      <c r="Q471" s="313"/>
      <c r="R471" s="313"/>
    </row>
    <row r="472" spans="1:18" s="17" customFormat="1" ht="15.75">
      <c r="A472" s="86"/>
      <c r="B472" s="86"/>
      <c r="C472" s="310"/>
      <c r="D472" s="311"/>
      <c r="E472" s="86"/>
      <c r="F472" s="312"/>
      <c r="G472" s="313"/>
      <c r="H472" s="313"/>
      <c r="I472" s="313"/>
      <c r="J472" s="313"/>
      <c r="K472" s="313"/>
      <c r="L472" s="313"/>
      <c r="M472" s="313"/>
      <c r="N472" s="313"/>
      <c r="O472" s="313"/>
      <c r="P472" s="313"/>
      <c r="Q472" s="112" t="s">
        <v>174</v>
      </c>
      <c r="R472" s="112">
        <f>1+R439</f>
        <v>45</v>
      </c>
    </row>
  </sheetData>
  <sheetProtection/>
  <mergeCells count="139">
    <mergeCell ref="B181:R181"/>
    <mergeCell ref="A182:A183"/>
    <mergeCell ref="B182:B183"/>
    <mergeCell ref="C182:C183"/>
    <mergeCell ref="J412:R412"/>
    <mergeCell ref="B457:R457"/>
    <mergeCell ref="Q440:R440"/>
    <mergeCell ref="Q406:R406"/>
    <mergeCell ref="A407:R407"/>
    <mergeCell ref="B411:R411"/>
    <mergeCell ref="B378:B379"/>
    <mergeCell ref="C378:C379"/>
    <mergeCell ref="C412:C413"/>
    <mergeCell ref="G412:I412"/>
    <mergeCell ref="A408:R408"/>
    <mergeCell ref="A409:R409"/>
    <mergeCell ref="A412:A413"/>
    <mergeCell ref="B412:B413"/>
    <mergeCell ref="G378:I378"/>
    <mergeCell ref="G182:I182"/>
    <mergeCell ref="J182:R182"/>
    <mergeCell ref="Q372:R372"/>
    <mergeCell ref="A373:R373"/>
    <mergeCell ref="A374:R374"/>
    <mergeCell ref="A375:R375"/>
    <mergeCell ref="B241:R241"/>
    <mergeCell ref="A242:A243"/>
    <mergeCell ref="B242:B243"/>
    <mergeCell ref="C242:C243"/>
    <mergeCell ref="J378:R378"/>
    <mergeCell ref="A341:R341"/>
    <mergeCell ref="B343:R343"/>
    <mergeCell ref="A344:A345"/>
    <mergeCell ref="B344:B345"/>
    <mergeCell ref="C344:C345"/>
    <mergeCell ref="G344:I344"/>
    <mergeCell ref="J344:R344"/>
    <mergeCell ref="B377:R377"/>
    <mergeCell ref="A378:A379"/>
    <mergeCell ref="Q338:R338"/>
    <mergeCell ref="A339:R339"/>
    <mergeCell ref="A340:R340"/>
    <mergeCell ref="Q270:R270"/>
    <mergeCell ref="A237:R237"/>
    <mergeCell ref="A238:R238"/>
    <mergeCell ref="A239:R239"/>
    <mergeCell ref="B447:R447"/>
    <mergeCell ref="B452:R452"/>
    <mergeCell ref="Q100:R100"/>
    <mergeCell ref="A101:R101"/>
    <mergeCell ref="A102:R102"/>
    <mergeCell ref="A103:R103"/>
    <mergeCell ref="B105:R105"/>
    <mergeCell ref="A106:A107"/>
    <mergeCell ref="B106:B107"/>
    <mergeCell ref="Q236:R236"/>
    <mergeCell ref="G242:I242"/>
    <mergeCell ref="J242:R242"/>
    <mergeCell ref="A271:R271"/>
    <mergeCell ref="A272:R272"/>
    <mergeCell ref="A273:R273"/>
    <mergeCell ref="B275:R275"/>
    <mergeCell ref="A276:A277"/>
    <mergeCell ref="B276:B277"/>
    <mergeCell ref="C276:C277"/>
    <mergeCell ref="G276:I276"/>
    <mergeCell ref="J276:R276"/>
    <mergeCell ref="A67:R67"/>
    <mergeCell ref="A68:R68"/>
    <mergeCell ref="A69:R69"/>
    <mergeCell ref="B71:R71"/>
    <mergeCell ref="A72:A73"/>
    <mergeCell ref="B72:B73"/>
    <mergeCell ref="C72:C73"/>
    <mergeCell ref="G72:I72"/>
    <mergeCell ref="J72:R72"/>
    <mergeCell ref="A171:R171"/>
    <mergeCell ref="B173:R173"/>
    <mergeCell ref="A170:R170"/>
    <mergeCell ref="C106:C107"/>
    <mergeCell ref="G106:I106"/>
    <mergeCell ref="J106:R106"/>
    <mergeCell ref="A174:A175"/>
    <mergeCell ref="B174:B175"/>
    <mergeCell ref="C174:C175"/>
    <mergeCell ref="G174:I174"/>
    <mergeCell ref="J174:R174"/>
    <mergeCell ref="C140:C141"/>
    <mergeCell ref="G140:I140"/>
    <mergeCell ref="J140:R140"/>
    <mergeCell ref="Q168:R168"/>
    <mergeCell ref="A169:R169"/>
    <mergeCell ref="Q304:R304"/>
    <mergeCell ref="A305:R305"/>
    <mergeCell ref="A306:R306"/>
    <mergeCell ref="A307:R307"/>
    <mergeCell ref="B309:R309"/>
    <mergeCell ref="A310:A311"/>
    <mergeCell ref="B310:B311"/>
    <mergeCell ref="C310:C311"/>
    <mergeCell ref="G310:I310"/>
    <mergeCell ref="J310:R310"/>
    <mergeCell ref="A205:R205"/>
    <mergeCell ref="B207:R207"/>
    <mergeCell ref="A208:A209"/>
    <mergeCell ref="B208:B209"/>
    <mergeCell ref="C208:C209"/>
    <mergeCell ref="G208:I208"/>
    <mergeCell ref="J208:R208"/>
    <mergeCell ref="A13:R13"/>
    <mergeCell ref="J445:R445"/>
    <mergeCell ref="G445:I445"/>
    <mergeCell ref="A445:A446"/>
    <mergeCell ref="B445:B446"/>
    <mergeCell ref="C445:C446"/>
    <mergeCell ref="Q32:R32"/>
    <mergeCell ref="Q202:R202"/>
    <mergeCell ref="A203:R203"/>
    <mergeCell ref="A204:R204"/>
    <mergeCell ref="A441:R441"/>
    <mergeCell ref="A442:R442"/>
    <mergeCell ref="A443:R443"/>
    <mergeCell ref="A33:R33"/>
    <mergeCell ref="A34:R34"/>
    <mergeCell ref="A35:R35"/>
    <mergeCell ref="B37:R37"/>
    <mergeCell ref="A38:A39"/>
    <mergeCell ref="J38:R38"/>
    <mergeCell ref="C38:C39"/>
    <mergeCell ref="B38:B39"/>
    <mergeCell ref="G38:I38"/>
    <mergeCell ref="A136:R136"/>
    <mergeCell ref="A137:R137"/>
    <mergeCell ref="B139:R139"/>
    <mergeCell ref="A140:A141"/>
    <mergeCell ref="Q134:R134"/>
    <mergeCell ref="A135:R135"/>
    <mergeCell ref="Q66:R66"/>
    <mergeCell ref="B140:B141"/>
  </mergeCells>
  <printOptions/>
  <pageMargins left="0.5905511811023623" right="0.2362204724409449" top="0.35433070866141736" bottom="0.35433070866141736" header="0.31496062992125984" footer="0.31496062992125984"/>
  <pageSetup horizontalDpi="600" verticalDpi="600" orientation="landscape" paperSize="9" r:id="rId3"/>
  <headerFooter>
    <oddFooter>&amp;R&amp;"TH SarabunIT๙,ตัวเอียง"&amp;12&amp;G แผนการดำเนินงาน ประจำปีงบประมาณ พ.ศ. 2564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User</cp:lastModifiedBy>
  <cp:lastPrinted>2020-10-10T04:08:46Z</cp:lastPrinted>
  <dcterms:created xsi:type="dcterms:W3CDTF">2008-06-22T05:47:27Z</dcterms:created>
  <dcterms:modified xsi:type="dcterms:W3CDTF">2020-10-10T04:08:52Z</dcterms:modified>
  <cp:category/>
  <cp:version/>
  <cp:contentType/>
  <cp:contentStatus/>
</cp:coreProperties>
</file>